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Jan Míka\Documents\Pan_Mika\Nabídky\Roudná\Prodloužení vodovodu za ATC Pohoda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CN - Prodloužení vodovodu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'CN - Prodloužení vodovodu...'!$C$121:$K$170</definedName>
    <definedName name="_xlnm.Print_Area" localSheetId="1">'CN - Prodloužení vodovodu...'!$C$4:$J$76,'CN - Prodloužení vodovodu...'!$C$109:$J$170</definedName>
    <definedName name="_xlnm.Print_Titles" localSheetId="1">'CN - Prodloužení vodovodu...'!$121:$121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T162"/>
  <c r="R163"/>
  <c r="R162"/>
  <c r="P163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116"/>
  <c r="E7"/>
  <c r="E112"/>
  <c i="1" r="L90"/>
  <c r="AM90"/>
  <c r="AM89"/>
  <c r="L89"/>
  <c r="AM87"/>
  <c r="L87"/>
  <c r="L85"/>
  <c r="L84"/>
  <c i="2" r="BK170"/>
  <c r="J170"/>
  <c r="BK169"/>
  <c r="J169"/>
  <c r="BK168"/>
  <c r="J168"/>
  <c r="BK167"/>
  <c r="J167"/>
  <c r="BK166"/>
  <c r="J166"/>
  <c r="BK165"/>
  <c r="J165"/>
  <c r="BK163"/>
  <c r="J163"/>
  <c r="BK161"/>
  <c r="J161"/>
  <c r="BK160"/>
  <c r="J160"/>
  <c r="BK159"/>
  <c r="J159"/>
  <c r="BK158"/>
  <c r="J158"/>
  <c r="J157"/>
  <c r="BK156"/>
  <c r="J155"/>
  <c r="BK154"/>
  <c r="J153"/>
  <c r="J152"/>
  <c r="J151"/>
  <c r="J150"/>
  <c r="BK148"/>
  <c r="BK147"/>
  <c r="BK143"/>
  <c r="BK142"/>
  <c r="BK141"/>
  <c r="J139"/>
  <c r="J137"/>
  <c r="BK134"/>
  <c r="BK130"/>
  <c r="J128"/>
  <c r="BK125"/>
  <c r="BK157"/>
  <c r="J156"/>
  <c r="BK155"/>
  <c r="J154"/>
  <c r="BK153"/>
  <c r="BK152"/>
  <c r="BK151"/>
  <c r="BK150"/>
  <c r="BK149"/>
  <c r="J148"/>
  <c r="J147"/>
  <c r="BK146"/>
  <c r="BK145"/>
  <c r="BK144"/>
  <c r="J143"/>
  <c r="J142"/>
  <c r="J141"/>
  <c r="BK139"/>
  <c r="J138"/>
  <c r="BK137"/>
  <c r="BK135"/>
  <c r="J134"/>
  <c r="BK133"/>
  <c r="J130"/>
  <c r="J129"/>
  <c r="J127"/>
  <c r="J125"/>
  <c r="J149"/>
  <c r="J146"/>
  <c r="J145"/>
  <c r="J144"/>
  <c r="J140"/>
  <c r="J133"/>
  <c r="BK131"/>
  <c r="BK128"/>
  <c r="BK127"/>
  <c r="J126"/>
  <c i="1" r="AS94"/>
  <c i="2" r="BK140"/>
  <c r="BK138"/>
  <c r="J135"/>
  <c r="J131"/>
  <c r="BK129"/>
  <c r="BK126"/>
  <c l="1" r="BK124"/>
  <c r="J124"/>
  <c r="J98"/>
  <c r="P124"/>
  <c r="R124"/>
  <c r="T124"/>
  <c r="BK132"/>
  <c r="J132"/>
  <c r="J99"/>
  <c r="P132"/>
  <c r="R132"/>
  <c r="T132"/>
  <c r="BK136"/>
  <c r="J136"/>
  <c r="J100"/>
  <c r="P136"/>
  <c r="R136"/>
  <c r="T136"/>
  <c r="BK164"/>
  <c r="J164"/>
  <c r="J102"/>
  <c r="P164"/>
  <c r="R164"/>
  <c r="T164"/>
  <c r="J89"/>
  <c r="J92"/>
  <c r="BE127"/>
  <c r="BE129"/>
  <c r="BE131"/>
  <c r="BE134"/>
  <c r="BE139"/>
  <c r="BE141"/>
  <c r="BE126"/>
  <c r="BE128"/>
  <c r="BE130"/>
  <c r="BE133"/>
  <c r="BE135"/>
  <c r="BE138"/>
  <c r="BE144"/>
  <c r="E85"/>
  <c r="BE125"/>
  <c r="BE143"/>
  <c r="BE145"/>
  <c r="BE148"/>
  <c r="BE149"/>
  <c r="BE150"/>
  <c r="BE151"/>
  <c r="BE154"/>
  <c r="BE170"/>
  <c r="F92"/>
  <c r="BE137"/>
  <c r="BE140"/>
  <c r="BE142"/>
  <c r="BE146"/>
  <c r="BE147"/>
  <c r="BE152"/>
  <c r="BE153"/>
  <c r="BE155"/>
  <c r="BE156"/>
  <c r="BE157"/>
  <c r="BE158"/>
  <c r="BE159"/>
  <c r="BE160"/>
  <c r="BE161"/>
  <c r="BE163"/>
  <c r="BE165"/>
  <c r="BE166"/>
  <c r="BE167"/>
  <c r="BE168"/>
  <c r="BE169"/>
  <c r="BK162"/>
  <c r="J162"/>
  <c r="J101"/>
  <c r="F34"/>
  <c i="1" r="BA95"/>
  <c r="BA94"/>
  <c r="W30"/>
  <c i="2" r="F37"/>
  <c i="1" r="BD95"/>
  <c r="BD94"/>
  <c r="W33"/>
  <c i="2" r="J34"/>
  <c i="1" r="AW95"/>
  <c i="2" r="F36"/>
  <c i="1" r="BC95"/>
  <c r="BC94"/>
  <c r="AY94"/>
  <c i="2" r="F35"/>
  <c i="1" r="BB95"/>
  <c r="BB94"/>
  <c r="W31"/>
  <c i="2" l="1" r="T123"/>
  <c r="T122"/>
  <c r="P123"/>
  <c r="P122"/>
  <c i="1" r="AU95"/>
  <c i="2" r="R123"/>
  <c r="R122"/>
  <c r="BK123"/>
  <c r="J123"/>
  <c r="J97"/>
  <c i="1" r="AU94"/>
  <c r="AX94"/>
  <c r="AW94"/>
  <c r="AK30"/>
  <c i="2" r="J33"/>
  <c i="1" r="AV95"/>
  <c r="AT95"/>
  <c r="W32"/>
  <c i="2" r="F33"/>
  <c i="1" r="AZ95"/>
  <c r="AZ94"/>
  <c r="W29"/>
  <c i="2" l="1" r="BK122"/>
  <c r="J122"/>
  <c r="J96"/>
  <c i="1" r="AV94"/>
  <c r="AK29"/>
  <c l="1" r="AT94"/>
  <c i="2" r="J30"/>
  <c i="1" r="AG95"/>
  <c r="AG94"/>
  <c r="AK26"/>
  <c r="AK35"/>
  <c i="2" l="1" r="J39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<sst xmlns="http://schemas.openxmlformats.org/spreadsheetml/2006/main">
  <si>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</si>
  <si>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</si>
  <si>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</si>
  <si>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</si>
  <si>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</si>
  <si>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{18c1c45e-b414-4930-b3c5-2a57086b72f4}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</si>
  <si>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</si>
  <si>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</si>
  <si>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</si>
  <si>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</si>
  <si>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</si>
  <si>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</si>
  <si>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</si>
  <si>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</si>
  <si>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CN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</si>
  <si>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</si>
  <si>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</si>
  <si>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Roudná - Prodloužení vodovodu za ATC Pohoda</t>
  </si>
  <si>
    <t>KSO:</t>
  </si>
  <si>
    <t>CC-CZ:</t>
  </si>
  <si>
    <t>Místo:</t>
  </si>
  <si>
    <t xml:space="preserve"> </t>
  </si>
  <si>
    <t>Datum:</t>
  </si>
  <si>
    <t>28. 12. 2020</t>
  </si>
  <si>
    <t>Zadavatel:</t>
  </si>
  <si>
    <t>IČ:</t>
  </si>
  <si>
    <t>00252816</t>
  </si>
  <si>
    <t>Obec Roudná</t>
  </si>
  <si>
    <t>DIČ:</t>
  </si>
  <si>
    <t>CZ00252816</t>
  </si>
  <si>
    <t>Uchazeč:</t>
  </si>
  <si>
    <t>Vyplň údaj</t>
  </si>
  <si>
    <t>Projektant:</t>
  </si>
  <si>
    <t>28086473</t>
  </si>
  <si>
    <t>KAVAS W s.r.o.</t>
  </si>
  <si>
    <t>CZ28086473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</si>
  <si>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</si>
  <si>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</si>
  <si>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</si>
  <si>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</si>
  <si>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</si>
  <si>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</si>
  <si>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</si>
  <si>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</si>
  <si>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</si>
  <si>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</si>
  <si>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</si>
  <si>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</si>
  <si>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</si>
  <si>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</si>
  <si>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</si>
  <si>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</si>
  <si>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</si>
  <si>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</si>
  <si>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</si>
  <si>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</si>
  <si>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</si>
  <si>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</si>
  <si>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</si>
  <si>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</si>
  <si>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</si>
  <si>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</si>
  <si>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</si>
  <si>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</si>
  <si>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</si>
  <si>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</si>
  <si>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</si>
  <si>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</si>
  <si>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</si>
  <si>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</si>
  <si>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</si>
  <si>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</si>
  <si>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</si>
  <si>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</si>
  <si>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</si>
  <si>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</si>
  <si>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</si>
  <si>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</si>
  <si>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</si>
  <si>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</si>
  <si>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</si>
  <si>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</si>
  <si>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</si>
  <si>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</si>
  <si>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Prodloužení vodovodu za ATC Pohoda</t>
  </si>
  <si>
    <t>STA</t>
  </si>
  <si>
    <t>1</t>
  </si>
  <si>
    <t>{11815789-4f49-45d0-80df-28d46ef9aa1b}</t>
  </si>
  <si>
    <t>2</t>
  </si>
  <si>
    <t>KRYCÍ LIST SOUPISU PRACÍ</t>
  </si>
  <si>
    <t>Objekt:</t>
  </si>
  <si>
    <t>CN - Prodloužení vodovodu za ATC Pohoda</t>
  </si>
  <si>
    <t>Roudná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</si>
  <si>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</si>
  <si>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</si>
  <si>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</si>
  <si>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</si>
  <si>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</si>
  <si>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Práce a dodávky HSV   </t>
  </si>
  <si>
    <t xml:space="preserve">    1 - Zemní práce   </t>
  </si>
  <si>
    <t xml:space="preserve">    5 - Komunikace pozemní   </t>
  </si>
  <si>
    <t xml:space="preserve">    8 - Trubní vedení   </t>
  </si>
  <si>
    <t xml:space="preserve">    998 - Přesun hmot</t>
  </si>
  <si>
    <t xml:space="preserve">    VRN4 -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</si>
  <si>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</si>
  <si>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</si>
  <si>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</si>
  <si>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</si>
  <si>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</si>
  <si>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</si>
  <si>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</si>
  <si>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</si>
  <si>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</si>
  <si>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</si>
  <si>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</si>
  <si>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</si>
  <si>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</si>
  <si>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</si>
  <si>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Práce a dodávky HSV   </t>
  </si>
  <si>
    <t>ROZPOCET</t>
  </si>
  <si>
    <t xml:space="preserve">Zemní práce   </t>
  </si>
  <si>
    <t>K</t>
  </si>
  <si>
    <t>113107421</t>
  </si>
  <si>
    <t>Odstranění podkladu z kameniva drceného tl 100 mm při překopech strojně pl do 15 m2</t>
  </si>
  <si>
    <t>m2</t>
  </si>
  <si>
    <t>4</t>
  </si>
  <si>
    <t>1249771995</t>
  </si>
  <si>
    <t>113107441</t>
  </si>
  <si>
    <t>Odstranění podkladu živičných tl 50 mm při překopech strojně pl do 15 m2</t>
  </si>
  <si>
    <t>887832659</t>
  </si>
  <si>
    <t>3</t>
  </si>
  <si>
    <t>131251101</t>
  </si>
  <si>
    <t>Hloubení jam do 15 m3 nezapažených v hornině tř. 3 při překopech inženýrských sítí</t>
  </si>
  <si>
    <t>m3</t>
  </si>
  <si>
    <t>1236319894</t>
  </si>
  <si>
    <t>131251109</t>
  </si>
  <si>
    <t>Příplatek za lepivost, hloubení jam do 15 m3 nezapažených v hornině tř. 3 při překopech inž sítí</t>
  </si>
  <si>
    <t>1833989369</t>
  </si>
  <si>
    <t>5</t>
  </si>
  <si>
    <t>141721251</t>
  </si>
  <si>
    <t xml:space="preserve">Řízený zemní protlak  se vtažením potrubí vnějšího průměru vrtu do 90 mm v hornině třídy těžitelnosti I a II, skupiny 1 až 4</t>
  </si>
  <si>
    <t>m</t>
  </si>
  <si>
    <t>1070399427</t>
  </si>
  <si>
    <t>6</t>
  </si>
  <si>
    <t>175111101</t>
  </si>
  <si>
    <t>Obsypání potrubí a armatur bez prohození uloženou do 3 m</t>
  </si>
  <si>
    <t>815536812</t>
  </si>
  <si>
    <t>7</t>
  </si>
  <si>
    <t>174101101</t>
  </si>
  <si>
    <t>Zásyp jam, šachet rýh nebo kolem objektů sypaninou se zhutněním</t>
  </si>
  <si>
    <t>-716424348</t>
  </si>
  <si>
    <t xml:space="preserve">Komunikace pozemní   </t>
  </si>
  <si>
    <t>8</t>
  </si>
  <si>
    <t>919735111</t>
  </si>
  <si>
    <t>Řezání stávajícího živičného krytu hl do 50 mm</t>
  </si>
  <si>
    <t>1738422207</t>
  </si>
  <si>
    <t>9</t>
  </si>
  <si>
    <t>566901141</t>
  </si>
  <si>
    <t>Vyspravení podkladu po překopech ing sítí plochy do 15 m2 kamenivem hrubým drceným tl. 100 mm</t>
  </si>
  <si>
    <t>-1791342688</t>
  </si>
  <si>
    <t>10</t>
  </si>
  <si>
    <t>572341112</t>
  </si>
  <si>
    <t>Vyspravení krytu komunikací po překopech plochy přes 15 m2 asfalt betonem ACO (AB) tl 70 mm</t>
  </si>
  <si>
    <t>1908416930</t>
  </si>
  <si>
    <t xml:space="preserve">Trubní vedení   </t>
  </si>
  <si>
    <t>11</t>
  </si>
  <si>
    <t>891241811</t>
  </si>
  <si>
    <t>Demontáž stávajících armatur a Hp DN80 otevřený výkop</t>
  </si>
  <si>
    <t>kpl</t>
  </si>
  <si>
    <t>-316449165</t>
  </si>
  <si>
    <t>12</t>
  </si>
  <si>
    <t>850245121</t>
  </si>
  <si>
    <t>Vysazení odbočky na stávajícím potrubí PE90 DN 80</t>
  </si>
  <si>
    <t>kus</t>
  </si>
  <si>
    <t>-295461074</t>
  </si>
  <si>
    <t>13</t>
  </si>
  <si>
    <t>857244122</t>
  </si>
  <si>
    <t>Montáž litinových tvarovek odbočných přírubových otevřený výkop DN 80</t>
  </si>
  <si>
    <t>1644970768</t>
  </si>
  <si>
    <t>857241131</t>
  </si>
  <si>
    <t xml:space="preserve">Montáž litinových tvarovek jednoosých otevřený výkop  DN50</t>
  </si>
  <si>
    <t>-295186530</t>
  </si>
  <si>
    <t>16</t>
  </si>
  <si>
    <t>M</t>
  </si>
  <si>
    <t>55253660</t>
  </si>
  <si>
    <t xml:space="preserve">příruba  litinová vodovodní PN 10/40 X-kus DN50/2"</t>
  </si>
  <si>
    <t>-1303942797</t>
  </si>
  <si>
    <t>17</t>
  </si>
  <si>
    <t>871211141</t>
  </si>
  <si>
    <t>Montáž potrubí z PE100 SDR 11 otevřený výkop svařovaných na tupo D 63 x 5,8 mm</t>
  </si>
  <si>
    <t>-1469324081</t>
  </si>
  <si>
    <t>18</t>
  </si>
  <si>
    <t>28613382</t>
  </si>
  <si>
    <t>potrubí vodovodní tlakové PE100 SDR11 návin se signalizační vrstvou 63x5,8mm</t>
  </si>
  <si>
    <t>935337286</t>
  </si>
  <si>
    <t>19</t>
  </si>
  <si>
    <t>891241112</t>
  </si>
  <si>
    <t>Montáž vodovodních šoupátek otevřený výkop DN 50</t>
  </si>
  <si>
    <t>1655431598</t>
  </si>
  <si>
    <t>20</t>
  </si>
  <si>
    <t>42221303</t>
  </si>
  <si>
    <t>šoupátko pitná voda litina GGG 50 krátká stavební dl PN 10/16 DN 50x180mm</t>
  </si>
  <si>
    <t>-69198617</t>
  </si>
  <si>
    <t>14</t>
  </si>
  <si>
    <t>55253510</t>
  </si>
  <si>
    <t>tvarovka přírubová litinová vodovodní s přírubovou odbočkou PN 10/40 T-kus DN 80/50</t>
  </si>
  <si>
    <t>-897204999</t>
  </si>
  <si>
    <t>899401112</t>
  </si>
  <si>
    <t>Osazení poklopů litinových šoupátkových</t>
  </si>
  <si>
    <t>-973926227</t>
  </si>
  <si>
    <t>22</t>
  </si>
  <si>
    <t>42291073</t>
  </si>
  <si>
    <t>souprava zemní pro šoupátka DN 50mm Rd 1,2m</t>
  </si>
  <si>
    <t>-1248930997</t>
  </si>
  <si>
    <t>23</t>
  </si>
  <si>
    <t>56230632</t>
  </si>
  <si>
    <t>poklop uliční plastový PA šoupatový</t>
  </si>
  <si>
    <t>747771196</t>
  </si>
  <si>
    <t>24</t>
  </si>
  <si>
    <t>56230636</t>
  </si>
  <si>
    <t>deska podkladová uličního poklopu plastového ventilkového a šoupatového</t>
  </si>
  <si>
    <t>-1612298246</t>
  </si>
  <si>
    <t>25</t>
  </si>
  <si>
    <t>891247111</t>
  </si>
  <si>
    <t>Montáž hydrantů podzemních DN50</t>
  </si>
  <si>
    <t>-8251344</t>
  </si>
  <si>
    <t>26</t>
  </si>
  <si>
    <t>42273589</t>
  </si>
  <si>
    <t>hydrant podzemní DN 50 Hawle č. 0508</t>
  </si>
  <si>
    <t>1359621211</t>
  </si>
  <si>
    <t>27</t>
  </si>
  <si>
    <t>899401113</t>
  </si>
  <si>
    <t>Osazení poklopů litinových hydrantových</t>
  </si>
  <si>
    <t>2136866358</t>
  </si>
  <si>
    <t>28</t>
  </si>
  <si>
    <t>42291452</t>
  </si>
  <si>
    <t>poklop litinový hydrantový DN 80</t>
  </si>
  <si>
    <t>857634584</t>
  </si>
  <si>
    <t>29</t>
  </si>
  <si>
    <t>56230638</t>
  </si>
  <si>
    <t>deska podkladová uličního poklopu plastového hydrantového</t>
  </si>
  <si>
    <t>1231079288</t>
  </si>
  <si>
    <t>30</t>
  </si>
  <si>
    <t>892233122</t>
  </si>
  <si>
    <t>Proplach a dezinfekce vodovodního potrubí DN od 40 do 70</t>
  </si>
  <si>
    <t>1071100185</t>
  </si>
  <si>
    <t>31</t>
  </si>
  <si>
    <t>892241111</t>
  </si>
  <si>
    <t>Tlaková zkouška vodou potrubí do 80</t>
  </si>
  <si>
    <t>-896985175</t>
  </si>
  <si>
    <t>32</t>
  </si>
  <si>
    <t>892372111</t>
  </si>
  <si>
    <t>Zabezpečení konců potrubí DN do 300 při tlakových zkouškách vodou</t>
  </si>
  <si>
    <t>-1464487090</t>
  </si>
  <si>
    <t>33</t>
  </si>
  <si>
    <t>R1</t>
  </si>
  <si>
    <t>Přepojení stávající přípojky</t>
  </si>
  <si>
    <t>-1374507270</t>
  </si>
  <si>
    <t>34</t>
  </si>
  <si>
    <t>R2</t>
  </si>
  <si>
    <t>M+D identifikačního vodiče k potrubí</t>
  </si>
  <si>
    <t>-318060965</t>
  </si>
  <si>
    <t>35</t>
  </si>
  <si>
    <t>R3</t>
  </si>
  <si>
    <t>Dodání materiálu na odbočení pro nevé odběratele</t>
  </si>
  <si>
    <t>911716502</t>
  </si>
  <si>
    <t>998</t>
  </si>
  <si>
    <t>Přesun hmot</t>
  </si>
  <si>
    <t>36</t>
  </si>
  <si>
    <t>998276101</t>
  </si>
  <si>
    <t>Přesun hmot pro trubní vedení z trub z plastických hmot otevřený výkop</t>
  </si>
  <si>
    <t>t</t>
  </si>
  <si>
    <t>44776800</t>
  </si>
  <si>
    <t>VRN4</t>
  </si>
  <si>
    <t>Ostatní náklady</t>
  </si>
  <si>
    <t>37</t>
  </si>
  <si>
    <t>Zařízení staveniště</t>
  </si>
  <si>
    <t>128262518</t>
  </si>
  <si>
    <t>38</t>
  </si>
  <si>
    <t>Vytyčení stávajících podzemních sítí</t>
  </si>
  <si>
    <t>klp</t>
  </si>
  <si>
    <t>-897173342</t>
  </si>
  <si>
    <t>39</t>
  </si>
  <si>
    <t>Vytyčení stavby dle PD</t>
  </si>
  <si>
    <t>-440684105</t>
  </si>
  <si>
    <t>40</t>
  </si>
  <si>
    <t>Zaměření skutečného stavu provedení</t>
  </si>
  <si>
    <t>871553998</t>
  </si>
  <si>
    <t>41</t>
  </si>
  <si>
    <t>Kontrolní rozbor vody</t>
  </si>
  <si>
    <t>-1504277739</t>
  </si>
  <si>
    <t>42</t>
  </si>
  <si>
    <t>Projekt skutečného provedení</t>
  </si>
  <si>
    <t>248271090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</si>
</sst>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33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35</v>
      </c>
      <c r="AO17" s="19"/>
      <c r="AP17" s="19"/>
      <c r="AQ17" s="19"/>
      <c r="AR17" s="17"/>
      <c r="BE17" s="28"/>
      <c r="BS17" s="14" t="s">
        <v>36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36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43</v>
      </c>
      <c r="E29" s="44"/>
      <c r="F29" s="29" t="s">
        <v>44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45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46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47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48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50</v>
      </c>
      <c r="U35" s="51"/>
      <c r="V35" s="51"/>
      <c r="W35" s="51"/>
      <c r="X35" s="53" t="s">
        <v>51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52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53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54</v>
      </c>
      <c r="AI60" s="39"/>
      <c r="AJ60" s="39"/>
      <c r="AK60" s="39"/>
      <c r="AL60" s="39"/>
      <c r="AM60" s="61" t="s">
        <v>55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57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54</v>
      </c>
      <c r="AI75" s="39"/>
      <c r="AJ75" s="39"/>
      <c r="AK75" s="39"/>
      <c r="AL75" s="39"/>
      <c r="AM75" s="61" t="s">
        <v>55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CN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Roudná - Prodloužení vodovodu za ATC Pohoda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28. 12. 2020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Obec Roudná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>KAVAS W s.r.o.</v>
      </c>
      <c r="AN89" s="68"/>
      <c r="AO89" s="68"/>
      <c r="AP89" s="68"/>
      <c r="AQ89" s="37"/>
      <c r="AR89" s="41"/>
      <c r="AS89" s="78" t="s">
        <v>59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37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60</v>
      </c>
      <c r="D92" s="91"/>
      <c r="E92" s="91"/>
      <c r="F92" s="91"/>
      <c r="G92" s="91"/>
      <c r="H92" s="92"/>
      <c r="I92" s="93" t="s">
        <v>61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62</v>
      </c>
      <c r="AH92" s="91"/>
      <c r="AI92" s="91"/>
      <c r="AJ92" s="91"/>
      <c r="AK92" s="91"/>
      <c r="AL92" s="91"/>
      <c r="AM92" s="91"/>
      <c r="AN92" s="93" t="s">
        <v>63</v>
      </c>
      <c r="AO92" s="91"/>
      <c r="AP92" s="95"/>
      <c r="AQ92" s="96" t="s">
        <v>64</v>
      </c>
      <c r="AR92" s="41"/>
      <c r="AS92" s="97" t="s">
        <v>65</v>
      </c>
      <c r="AT92" s="98" t="s">
        <v>66</v>
      </c>
      <c r="AU92" s="98" t="s">
        <v>67</v>
      </c>
      <c r="AV92" s="98" t="s">
        <v>68</v>
      </c>
      <c r="AW92" s="98" t="s">
        <v>69</v>
      </c>
      <c r="AX92" s="98" t="s">
        <v>70</v>
      </c>
      <c r="AY92" s="98" t="s">
        <v>71</v>
      </c>
      <c r="AZ92" s="98" t="s">
        <v>72</v>
      </c>
      <c r="BA92" s="98" t="s">
        <v>73</v>
      </c>
      <c r="BB92" s="98" t="s">
        <v>74</v>
      </c>
      <c r="BC92" s="98" t="s">
        <v>75</v>
      </c>
      <c r="BD92" s="99" t="s">
        <v>76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77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78</v>
      </c>
      <c r="BT94" s="114" t="s">
        <v>79</v>
      </c>
      <c r="BU94" s="115" t="s">
        <v>80</v>
      </c>
      <c r="BV94" s="114" t="s">
        <v>81</v>
      </c>
      <c r="BW94" s="114" t="s">
        <v>5</v>
      </c>
      <c r="BX94" s="114" t="s">
        <v>82</v>
      </c>
      <c r="CL94" s="114" t="s">
        <v>1</v>
      </c>
    </row>
    <row r="95" s="7" customFormat="1" ht="16.5" customHeight="1">
      <c r="A95" s="116" t="s">
        <v>83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84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'CN - Prodloužení vodovodu...'!J30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85</v>
      </c>
      <c r="AR95" s="123"/>
      <c r="AS95" s="124">
        <v>0</v>
      </c>
      <c r="AT95" s="125">
        <f>ROUND(SUM(AV95:AW95),2)</f>
        <v>0</v>
      </c>
      <c r="AU95" s="126">
        <f>'CN - Prodloužení vodovodu...'!P122</f>
        <v>0</v>
      </c>
      <c r="AV95" s="125">
        <f>'CN - Prodloužení vodovodu...'!J33</f>
        <v>0</v>
      </c>
      <c r="AW95" s="125">
        <f>'CN - Prodloužení vodovodu...'!J34</f>
        <v>0</v>
      </c>
      <c r="AX95" s="125">
        <f>'CN - Prodloužení vodovodu...'!J35</f>
        <v>0</v>
      </c>
      <c r="AY95" s="125">
        <f>'CN - Prodloužení vodovodu...'!J36</f>
        <v>0</v>
      </c>
      <c r="AZ95" s="125">
        <f>'CN - Prodloužení vodovodu...'!F33</f>
        <v>0</v>
      </c>
      <c r="BA95" s="125">
        <f>'CN - Prodloužení vodovodu...'!F34</f>
        <v>0</v>
      </c>
      <c r="BB95" s="125">
        <f>'CN - Prodloužení vodovodu...'!F35</f>
        <v>0</v>
      </c>
      <c r="BC95" s="125">
        <f>'CN - Prodloužení vodovodu...'!F36</f>
        <v>0</v>
      </c>
      <c r="BD95" s="127">
        <f>'CN - Prodloužení vodovodu...'!F37</f>
        <v>0</v>
      </c>
      <c r="BE95" s="7"/>
      <c r="BT95" s="128" t="s">
        <v>86</v>
      </c>
      <c r="BV95" s="128" t="s">
        <v>81</v>
      </c>
      <c r="BW95" s="128" t="s">
        <v>87</v>
      </c>
      <c r="BX95" s="128" t="s">
        <v>5</v>
      </c>
      <c r="CL95" s="128" t="s">
        <v>1</v>
      </c>
      <c r="CM95" s="128" t="s">
        <v>88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7ua67powxFafsOTI6UyW4/bp/HwnBCcFUjrhLZVFiL13GhVcAhnCps60RWTFkDAOpw+lSHycqO4QU/o8lohKcw==" hashValue="95wsD9Zwm6qKsltzZwY1K5jhAr0EGV/hgXkhTmwN9QksHcG13scgZA1QBtLVzx6tWmKV2MvVXRHg+pZH7U2bu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CN - Prodloužení vodovodu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88</v>
      </c>
    </row>
    <row r="4" s="1" customFormat="1" ht="24.96" customHeight="1">
      <c r="B4" s="17"/>
      <c r="D4" s="131" t="s">
        <v>89</v>
      </c>
      <c r="L4" s="17"/>
      <c r="M4" s="13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3" t="s">
        <v>16</v>
      </c>
      <c r="L6" s="17"/>
    </row>
    <row r="7" s="1" customFormat="1" ht="16.5" customHeight="1">
      <c r="B7" s="17"/>
      <c r="E7" s="134" t="str">
        <f>'Rekapitulace stavby'!K6</f>
        <v>Roudná - Prodloužení vodovodu za ATC Pohoda</v>
      </c>
      <c r="F7" s="133"/>
      <c r="G7" s="133"/>
      <c r="H7" s="133"/>
      <c r="L7" s="17"/>
    </row>
    <row r="8" s="2" customFormat="1" ht="12" customHeight="1">
      <c r="A8" s="35"/>
      <c r="B8" s="41"/>
      <c r="C8" s="35"/>
      <c r="D8" s="133" t="s">
        <v>90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5" t="s">
        <v>91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3" t="s">
        <v>20</v>
      </c>
      <c r="E12" s="35"/>
      <c r="F12" s="136" t="s">
        <v>92</v>
      </c>
      <c r="G12" s="35"/>
      <c r="H12" s="35"/>
      <c r="I12" s="133" t="s">
        <v>22</v>
      </c>
      <c r="J12" s="137" t="str">
        <f>'Rekapitulace stavby'!AN8</f>
        <v>28. 12. 2020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36" t="s">
        <v>27</v>
      </c>
      <c r="F15" s="35"/>
      <c r="G15" s="35"/>
      <c r="H15" s="35"/>
      <c r="I15" s="133" t="s">
        <v>28</v>
      </c>
      <c r="J15" s="136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3" t="s">
        <v>30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3" t="s">
        <v>32</v>
      </c>
      <c r="E20" s="35"/>
      <c r="F20" s="35"/>
      <c r="G20" s="35"/>
      <c r="H20" s="35"/>
      <c r="I20" s="133" t="s">
        <v>25</v>
      </c>
      <c r="J20" s="136" t="s">
        <v>33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36" t="s">
        <v>34</v>
      </c>
      <c r="F21" s="35"/>
      <c r="G21" s="35"/>
      <c r="H21" s="35"/>
      <c r="I21" s="133" t="s">
        <v>28</v>
      </c>
      <c r="J21" s="136" t="s">
        <v>35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3" t="s">
        <v>37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28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3" t="s">
        <v>38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3" t="s">
        <v>39</v>
      </c>
      <c r="E30" s="35"/>
      <c r="F30" s="35"/>
      <c r="G30" s="35"/>
      <c r="H30" s="35"/>
      <c r="I30" s="35"/>
      <c r="J30" s="144">
        <f>ROUND(J122,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5" t="s">
        <v>41</v>
      </c>
      <c r="G32" s="35"/>
      <c r="H32" s="35"/>
      <c r="I32" s="145" t="s">
        <v>40</v>
      </c>
      <c r="J32" s="145" t="s">
        <v>42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46" t="s">
        <v>43</v>
      </c>
      <c r="E33" s="133" t="s">
        <v>44</v>
      </c>
      <c r="F33" s="147">
        <f>ROUND((SUM(BE122:BE170)),  2)</f>
        <v>0</v>
      </c>
      <c r="G33" s="35"/>
      <c r="H33" s="35"/>
      <c r="I33" s="148">
        <v>0.20999999999999999</v>
      </c>
      <c r="J33" s="147">
        <f>ROUND(((SUM(BE122:BE170))*I33),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3" t="s">
        <v>45</v>
      </c>
      <c r="F34" s="147">
        <f>ROUND((SUM(BF122:BF170)),  2)</f>
        <v>0</v>
      </c>
      <c r="G34" s="35"/>
      <c r="H34" s="35"/>
      <c r="I34" s="148">
        <v>0.14999999999999999</v>
      </c>
      <c r="J34" s="147">
        <f>ROUND(((SUM(BF122:BF170))*I34),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3" t="s">
        <v>46</v>
      </c>
      <c r="F35" s="147">
        <f>ROUND((SUM(BG122:BG170)),  2)</f>
        <v>0</v>
      </c>
      <c r="G35" s="35"/>
      <c r="H35" s="35"/>
      <c r="I35" s="148">
        <v>0.20999999999999999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3" t="s">
        <v>47</v>
      </c>
      <c r="F36" s="147">
        <f>ROUND((SUM(BH122:BH170)),  2)</f>
        <v>0</v>
      </c>
      <c r="G36" s="35"/>
      <c r="H36" s="35"/>
      <c r="I36" s="148">
        <v>0.14999999999999999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3" t="s">
        <v>48</v>
      </c>
      <c r="F37" s="147">
        <f>ROUND((SUM(BI122:BI170)),  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6" t="s">
        <v>52</v>
      </c>
      <c r="E50" s="157"/>
      <c r="F50" s="157"/>
      <c r="G50" s="156" t="s">
        <v>53</v>
      </c>
      <c r="H50" s="157"/>
      <c r="I50" s="157"/>
      <c r="J50" s="157"/>
      <c r="K50" s="157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8" t="s">
        <v>54</v>
      </c>
      <c r="E61" s="159"/>
      <c r="F61" s="160" t="s">
        <v>55</v>
      </c>
      <c r="G61" s="158" t="s">
        <v>54</v>
      </c>
      <c r="H61" s="159"/>
      <c r="I61" s="159"/>
      <c r="J61" s="161" t="s">
        <v>55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6" t="s">
        <v>56</v>
      </c>
      <c r="E65" s="162"/>
      <c r="F65" s="162"/>
      <c r="G65" s="156" t="s">
        <v>57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8" t="s">
        <v>54</v>
      </c>
      <c r="E76" s="159"/>
      <c r="F76" s="160" t="s">
        <v>55</v>
      </c>
      <c r="G76" s="158" t="s">
        <v>54</v>
      </c>
      <c r="H76" s="159"/>
      <c r="I76" s="159"/>
      <c r="J76" s="161" t="s">
        <v>55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67" t="str">
        <f>E7</f>
        <v>Roudná - Prodloužení vodovodu za ATC Pohoda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90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>CN - Prodloužení vodovodu za ATC Pohoda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>Roudná</v>
      </c>
      <c r="G89" s="37"/>
      <c r="H89" s="37"/>
      <c r="I89" s="29" t="s">
        <v>22</v>
      </c>
      <c r="J89" s="76" t="str">
        <f>IF(J12="","",J12)</f>
        <v>28. 12. 2020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Obec Roudná</v>
      </c>
      <c r="G91" s="37"/>
      <c r="H91" s="37"/>
      <c r="I91" s="29" t="s">
        <v>32</v>
      </c>
      <c r="J91" s="33" t="str">
        <f>E21</f>
        <v>KAVAS W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37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68" t="s">
        <v>94</v>
      </c>
      <c r="D94" s="169"/>
      <c r="E94" s="169"/>
      <c r="F94" s="169"/>
      <c r="G94" s="169"/>
      <c r="H94" s="169"/>
      <c r="I94" s="169"/>
      <c r="J94" s="170" t="s">
        <v>95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71" t="s">
        <v>96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hidden="1" s="9" customFormat="1" ht="24.96" customHeight="1">
      <c r="A97" s="9"/>
      <c r="B97" s="172"/>
      <c r="C97" s="173"/>
      <c r="D97" s="174" t="s">
        <v>98</v>
      </c>
      <c r="E97" s="175"/>
      <c r="F97" s="175"/>
      <c r="G97" s="175"/>
      <c r="H97" s="175"/>
      <c r="I97" s="175"/>
      <c r="J97" s="176">
        <f>J123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78"/>
      <c r="C98" s="179"/>
      <c r="D98" s="180" t="s">
        <v>99</v>
      </c>
      <c r="E98" s="181"/>
      <c r="F98" s="181"/>
      <c r="G98" s="181"/>
      <c r="H98" s="181"/>
      <c r="I98" s="181"/>
      <c r="J98" s="182">
        <f>J124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8"/>
      <c r="C99" s="179"/>
      <c r="D99" s="180" t="s">
        <v>100</v>
      </c>
      <c r="E99" s="181"/>
      <c r="F99" s="181"/>
      <c r="G99" s="181"/>
      <c r="H99" s="181"/>
      <c r="I99" s="181"/>
      <c r="J99" s="182">
        <f>J132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78"/>
      <c r="C100" s="179"/>
      <c r="D100" s="180" t="s">
        <v>101</v>
      </c>
      <c r="E100" s="181"/>
      <c r="F100" s="181"/>
      <c r="G100" s="181"/>
      <c r="H100" s="181"/>
      <c r="I100" s="181"/>
      <c r="J100" s="182">
        <f>J136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78"/>
      <c r="C101" s="179"/>
      <c r="D101" s="180" t="s">
        <v>102</v>
      </c>
      <c r="E101" s="181"/>
      <c r="F101" s="181"/>
      <c r="G101" s="181"/>
      <c r="H101" s="181"/>
      <c r="I101" s="181"/>
      <c r="J101" s="182">
        <f>J162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78"/>
      <c r="C102" s="179"/>
      <c r="D102" s="180" t="s">
        <v>103</v>
      </c>
      <c r="E102" s="181"/>
      <c r="F102" s="181"/>
      <c r="G102" s="181"/>
      <c r="H102" s="181"/>
      <c r="I102" s="181"/>
      <c r="J102" s="182">
        <f>J164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idden="1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idden="1"/>
    <row r="106" hidden="1"/>
    <row r="107" hidden="1"/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104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67" t="str">
        <f>E7</f>
        <v>Roudná - Prodloužení vodovodu za ATC Pohoda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90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E9</f>
        <v>CN - Prodloužení vodovodu za ATC Pohoda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>Roudná</v>
      </c>
      <c r="G116" s="37"/>
      <c r="H116" s="37"/>
      <c r="I116" s="29" t="s">
        <v>22</v>
      </c>
      <c r="J116" s="76" t="str">
        <f>IF(J12="","",J12)</f>
        <v>28. 12. 2020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>Obec Roudná</v>
      </c>
      <c r="G118" s="37"/>
      <c r="H118" s="37"/>
      <c r="I118" s="29" t="s">
        <v>32</v>
      </c>
      <c r="J118" s="33" t="str">
        <f>E21</f>
        <v>KAVAS W s.r.o.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30</v>
      </c>
      <c r="D119" s="37"/>
      <c r="E119" s="37"/>
      <c r="F119" s="24" t="str">
        <f>IF(E18="","",E18)</f>
        <v>Vyplň údaj</v>
      </c>
      <c r="G119" s="37"/>
      <c r="H119" s="37"/>
      <c r="I119" s="29" t="s">
        <v>37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4"/>
      <c r="B121" s="185"/>
      <c r="C121" s="186" t="s">
        <v>105</v>
      </c>
      <c r="D121" s="187" t="s">
        <v>64</v>
      </c>
      <c r="E121" s="187" t="s">
        <v>60</v>
      </c>
      <c r="F121" s="187" t="s">
        <v>61</v>
      </c>
      <c r="G121" s="187" t="s">
        <v>106</v>
      </c>
      <c r="H121" s="187" t="s">
        <v>107</v>
      </c>
      <c r="I121" s="187" t="s">
        <v>108</v>
      </c>
      <c r="J121" s="188" t="s">
        <v>95</v>
      </c>
      <c r="K121" s="189" t="s">
        <v>109</v>
      </c>
      <c r="L121" s="190"/>
      <c r="M121" s="97" t="s">
        <v>1</v>
      </c>
      <c r="N121" s="98" t="s">
        <v>43</v>
      </c>
      <c r="O121" s="98" t="s">
        <v>110</v>
      </c>
      <c r="P121" s="98" t="s">
        <v>111</v>
      </c>
      <c r="Q121" s="98" t="s">
        <v>112</v>
      </c>
      <c r="R121" s="98" t="s">
        <v>113</v>
      </c>
      <c r="S121" s="98" t="s">
        <v>114</v>
      </c>
      <c r="T121" s="99" t="s">
        <v>115</v>
      </c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="2" customFormat="1" ht="22.8" customHeight="1">
      <c r="A122" s="35"/>
      <c r="B122" s="36"/>
      <c r="C122" s="104" t="s">
        <v>116</v>
      </c>
      <c r="D122" s="37"/>
      <c r="E122" s="37"/>
      <c r="F122" s="37"/>
      <c r="G122" s="37"/>
      <c r="H122" s="37"/>
      <c r="I122" s="37"/>
      <c r="J122" s="191">
        <f>BK122</f>
        <v>0</v>
      </c>
      <c r="K122" s="37"/>
      <c r="L122" s="41"/>
      <c r="M122" s="100"/>
      <c r="N122" s="192"/>
      <c r="O122" s="101"/>
      <c r="P122" s="193">
        <f>P123</f>
        <v>0</v>
      </c>
      <c r="Q122" s="101"/>
      <c r="R122" s="193">
        <f>R123</f>
        <v>18.418705250000002</v>
      </c>
      <c r="S122" s="101"/>
      <c r="T122" s="194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78</v>
      </c>
      <c r="AU122" s="14" t="s">
        <v>97</v>
      </c>
      <c r="BK122" s="195">
        <f>BK123</f>
        <v>0</v>
      </c>
    </row>
    <row r="123" s="12" customFormat="1" ht="25.92" customHeight="1">
      <c r="A123" s="12"/>
      <c r="B123" s="196"/>
      <c r="C123" s="197"/>
      <c r="D123" s="198" t="s">
        <v>78</v>
      </c>
      <c r="E123" s="199" t="s">
        <v>117</v>
      </c>
      <c r="F123" s="199" t="s">
        <v>118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P124+P132+P136+P162+P164</f>
        <v>0</v>
      </c>
      <c r="Q123" s="204"/>
      <c r="R123" s="205">
        <f>R124+R132+R136+R162+R164</f>
        <v>18.418705250000002</v>
      </c>
      <c r="S123" s="204"/>
      <c r="T123" s="206">
        <f>T124+T132+T136+T162+T164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86</v>
      </c>
      <c r="AT123" s="208" t="s">
        <v>78</v>
      </c>
      <c r="AU123" s="208" t="s">
        <v>79</v>
      </c>
      <c r="AY123" s="207" t="s">
        <v>119</v>
      </c>
      <c r="BK123" s="209">
        <f>BK124+BK132+BK136+BK162+BK164</f>
        <v>0</v>
      </c>
    </row>
    <row r="124" s="12" customFormat="1" ht="22.8" customHeight="1">
      <c r="A124" s="12"/>
      <c r="B124" s="196"/>
      <c r="C124" s="197"/>
      <c r="D124" s="198" t="s">
        <v>78</v>
      </c>
      <c r="E124" s="210" t="s">
        <v>86</v>
      </c>
      <c r="F124" s="210" t="s">
        <v>120</v>
      </c>
      <c r="G124" s="197"/>
      <c r="H124" s="197"/>
      <c r="I124" s="200"/>
      <c r="J124" s="211">
        <f>BK124</f>
        <v>0</v>
      </c>
      <c r="K124" s="197"/>
      <c r="L124" s="202"/>
      <c r="M124" s="203"/>
      <c r="N124" s="204"/>
      <c r="O124" s="204"/>
      <c r="P124" s="205">
        <f>SUM(P125:P131)</f>
        <v>0</v>
      </c>
      <c r="Q124" s="204"/>
      <c r="R124" s="205">
        <f>SUM(R125:R131)</f>
        <v>0.45899999999999996</v>
      </c>
      <c r="S124" s="204"/>
      <c r="T124" s="206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86</v>
      </c>
      <c r="AT124" s="208" t="s">
        <v>78</v>
      </c>
      <c r="AU124" s="208" t="s">
        <v>86</v>
      </c>
      <c r="AY124" s="207" t="s">
        <v>119</v>
      </c>
      <c r="BK124" s="209">
        <f>SUM(BK125:BK131)</f>
        <v>0</v>
      </c>
    </row>
    <row r="125" s="2" customFormat="1" ht="21.75" customHeight="1">
      <c r="A125" s="35"/>
      <c r="B125" s="36"/>
      <c r="C125" s="212" t="s">
        <v>86</v>
      </c>
      <c r="D125" s="212" t="s">
        <v>121</v>
      </c>
      <c r="E125" s="213" t="s">
        <v>122</v>
      </c>
      <c r="F125" s="214" t="s">
        <v>123</v>
      </c>
      <c r="G125" s="215" t="s">
        <v>124</v>
      </c>
      <c r="H125" s="216">
        <v>43.600000000000001</v>
      </c>
      <c r="I125" s="217"/>
      <c r="J125" s="218">
        <f>ROUND(I125*H125,2)</f>
        <v>0</v>
      </c>
      <c r="K125" s="219"/>
      <c r="L125" s="41"/>
      <c r="M125" s="220" t="s">
        <v>1</v>
      </c>
      <c r="N125" s="221" t="s">
        <v>44</v>
      </c>
      <c r="O125" s="88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4" t="s">
        <v>125</v>
      </c>
      <c r="AT125" s="224" t="s">
        <v>121</v>
      </c>
      <c r="AU125" s="224" t="s">
        <v>88</v>
      </c>
      <c r="AY125" s="14" t="s">
        <v>119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4" t="s">
        <v>86</v>
      </c>
      <c r="BK125" s="225">
        <f>ROUND(I125*H125,2)</f>
        <v>0</v>
      </c>
      <c r="BL125" s="14" t="s">
        <v>125</v>
      </c>
      <c r="BM125" s="224" t="s">
        <v>126</v>
      </c>
    </row>
    <row r="126" s="2" customFormat="1" ht="21.75" customHeight="1">
      <c r="A126" s="35"/>
      <c r="B126" s="36"/>
      <c r="C126" s="212" t="s">
        <v>88</v>
      </c>
      <c r="D126" s="212" t="s">
        <v>121</v>
      </c>
      <c r="E126" s="213" t="s">
        <v>127</v>
      </c>
      <c r="F126" s="214" t="s">
        <v>128</v>
      </c>
      <c r="G126" s="215" t="s">
        <v>124</v>
      </c>
      <c r="H126" s="216">
        <v>43.600000000000001</v>
      </c>
      <c r="I126" s="217"/>
      <c r="J126" s="218">
        <f>ROUND(I126*H126,2)</f>
        <v>0</v>
      </c>
      <c r="K126" s="219"/>
      <c r="L126" s="41"/>
      <c r="M126" s="220" t="s">
        <v>1</v>
      </c>
      <c r="N126" s="221" t="s">
        <v>44</v>
      </c>
      <c r="O126" s="88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4" t="s">
        <v>125</v>
      </c>
      <c r="AT126" s="224" t="s">
        <v>121</v>
      </c>
      <c r="AU126" s="224" t="s">
        <v>88</v>
      </c>
      <c r="AY126" s="14" t="s">
        <v>119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4" t="s">
        <v>86</v>
      </c>
      <c r="BK126" s="225">
        <f>ROUND(I126*H126,2)</f>
        <v>0</v>
      </c>
      <c r="BL126" s="14" t="s">
        <v>125</v>
      </c>
      <c r="BM126" s="224" t="s">
        <v>129</v>
      </c>
    </row>
    <row r="127" s="2" customFormat="1" ht="21.75" customHeight="1">
      <c r="A127" s="35"/>
      <c r="B127" s="36"/>
      <c r="C127" s="212" t="s">
        <v>130</v>
      </c>
      <c r="D127" s="212" t="s">
        <v>121</v>
      </c>
      <c r="E127" s="213" t="s">
        <v>131</v>
      </c>
      <c r="F127" s="214" t="s">
        <v>132</v>
      </c>
      <c r="G127" s="215" t="s">
        <v>133</v>
      </c>
      <c r="H127" s="216">
        <v>85.120000000000005</v>
      </c>
      <c r="I127" s="217"/>
      <c r="J127" s="218">
        <f>ROUND(I127*H127,2)</f>
        <v>0</v>
      </c>
      <c r="K127" s="219"/>
      <c r="L127" s="41"/>
      <c r="M127" s="220" t="s">
        <v>1</v>
      </c>
      <c r="N127" s="221" t="s">
        <v>44</v>
      </c>
      <c r="O127" s="88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4" t="s">
        <v>125</v>
      </c>
      <c r="AT127" s="224" t="s">
        <v>121</v>
      </c>
      <c r="AU127" s="224" t="s">
        <v>88</v>
      </c>
      <c r="AY127" s="14" t="s">
        <v>119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4" t="s">
        <v>86</v>
      </c>
      <c r="BK127" s="225">
        <f>ROUND(I127*H127,2)</f>
        <v>0</v>
      </c>
      <c r="BL127" s="14" t="s">
        <v>125</v>
      </c>
      <c r="BM127" s="224" t="s">
        <v>134</v>
      </c>
    </row>
    <row r="128" s="2" customFormat="1" ht="33" customHeight="1">
      <c r="A128" s="35"/>
      <c r="B128" s="36"/>
      <c r="C128" s="212" t="s">
        <v>125</v>
      </c>
      <c r="D128" s="212" t="s">
        <v>121</v>
      </c>
      <c r="E128" s="213" t="s">
        <v>135</v>
      </c>
      <c r="F128" s="214" t="s">
        <v>136</v>
      </c>
      <c r="G128" s="215" t="s">
        <v>133</v>
      </c>
      <c r="H128" s="216">
        <v>85.120000000000005</v>
      </c>
      <c r="I128" s="217"/>
      <c r="J128" s="218">
        <f>ROUND(I128*H128,2)</f>
        <v>0</v>
      </c>
      <c r="K128" s="219"/>
      <c r="L128" s="41"/>
      <c r="M128" s="220" t="s">
        <v>1</v>
      </c>
      <c r="N128" s="221" t="s">
        <v>44</v>
      </c>
      <c r="O128" s="88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4" t="s">
        <v>125</v>
      </c>
      <c r="AT128" s="224" t="s">
        <v>121</v>
      </c>
      <c r="AU128" s="224" t="s">
        <v>88</v>
      </c>
      <c r="AY128" s="14" t="s">
        <v>119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4" t="s">
        <v>86</v>
      </c>
      <c r="BK128" s="225">
        <f>ROUND(I128*H128,2)</f>
        <v>0</v>
      </c>
      <c r="BL128" s="14" t="s">
        <v>125</v>
      </c>
      <c r="BM128" s="224" t="s">
        <v>137</v>
      </c>
    </row>
    <row r="129" s="2" customFormat="1" ht="33" customHeight="1">
      <c r="A129" s="35"/>
      <c r="B129" s="36"/>
      <c r="C129" s="212" t="s">
        <v>138</v>
      </c>
      <c r="D129" s="212" t="s">
        <v>121</v>
      </c>
      <c r="E129" s="213" t="s">
        <v>139</v>
      </c>
      <c r="F129" s="214" t="s">
        <v>140</v>
      </c>
      <c r="G129" s="215" t="s">
        <v>141</v>
      </c>
      <c r="H129" s="216">
        <v>255</v>
      </c>
      <c r="I129" s="217"/>
      <c r="J129" s="218">
        <f>ROUND(I129*H129,2)</f>
        <v>0</v>
      </c>
      <c r="K129" s="219"/>
      <c r="L129" s="41"/>
      <c r="M129" s="220" t="s">
        <v>1</v>
      </c>
      <c r="N129" s="221" t="s">
        <v>44</v>
      </c>
      <c r="O129" s="88"/>
      <c r="P129" s="222">
        <f>O129*H129</f>
        <v>0</v>
      </c>
      <c r="Q129" s="222">
        <v>0.0018</v>
      </c>
      <c r="R129" s="222">
        <f>Q129*H129</f>
        <v>0.45899999999999996</v>
      </c>
      <c r="S129" s="222">
        <v>0</v>
      </c>
      <c r="T129" s="22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4" t="s">
        <v>125</v>
      </c>
      <c r="AT129" s="224" t="s">
        <v>121</v>
      </c>
      <c r="AU129" s="224" t="s">
        <v>88</v>
      </c>
      <c r="AY129" s="14" t="s">
        <v>119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4" t="s">
        <v>86</v>
      </c>
      <c r="BK129" s="225">
        <f>ROUND(I129*H129,2)</f>
        <v>0</v>
      </c>
      <c r="BL129" s="14" t="s">
        <v>125</v>
      </c>
      <c r="BM129" s="224" t="s">
        <v>142</v>
      </c>
    </row>
    <row r="130" s="2" customFormat="1" ht="21.75" customHeight="1">
      <c r="A130" s="35"/>
      <c r="B130" s="36"/>
      <c r="C130" s="212" t="s">
        <v>143</v>
      </c>
      <c r="D130" s="212" t="s">
        <v>121</v>
      </c>
      <c r="E130" s="213" t="s">
        <v>144</v>
      </c>
      <c r="F130" s="214" t="s">
        <v>145</v>
      </c>
      <c r="G130" s="215" t="s">
        <v>133</v>
      </c>
      <c r="H130" s="216">
        <v>25.536000000000001</v>
      </c>
      <c r="I130" s="217"/>
      <c r="J130" s="218">
        <f>ROUND(I130*H130,2)</f>
        <v>0</v>
      </c>
      <c r="K130" s="219"/>
      <c r="L130" s="41"/>
      <c r="M130" s="220" t="s">
        <v>1</v>
      </c>
      <c r="N130" s="221" t="s">
        <v>44</v>
      </c>
      <c r="O130" s="88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4" t="s">
        <v>125</v>
      </c>
      <c r="AT130" s="224" t="s">
        <v>121</v>
      </c>
      <c r="AU130" s="224" t="s">
        <v>88</v>
      </c>
      <c r="AY130" s="14" t="s">
        <v>119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4" t="s">
        <v>86</v>
      </c>
      <c r="BK130" s="225">
        <f>ROUND(I130*H130,2)</f>
        <v>0</v>
      </c>
      <c r="BL130" s="14" t="s">
        <v>125</v>
      </c>
      <c r="BM130" s="224" t="s">
        <v>146</v>
      </c>
    </row>
    <row r="131" s="2" customFormat="1" ht="21.75" customHeight="1">
      <c r="A131" s="35"/>
      <c r="B131" s="36"/>
      <c r="C131" s="212" t="s">
        <v>147</v>
      </c>
      <c r="D131" s="212" t="s">
        <v>121</v>
      </c>
      <c r="E131" s="213" t="s">
        <v>148</v>
      </c>
      <c r="F131" s="214" t="s">
        <v>149</v>
      </c>
      <c r="G131" s="215" t="s">
        <v>133</v>
      </c>
      <c r="H131" s="216">
        <v>59.584000000000003</v>
      </c>
      <c r="I131" s="217"/>
      <c r="J131" s="218">
        <f>ROUND(I131*H131,2)</f>
        <v>0</v>
      </c>
      <c r="K131" s="219"/>
      <c r="L131" s="41"/>
      <c r="M131" s="220" t="s">
        <v>1</v>
      </c>
      <c r="N131" s="221" t="s">
        <v>44</v>
      </c>
      <c r="O131" s="88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4" t="s">
        <v>125</v>
      </c>
      <c r="AT131" s="224" t="s">
        <v>121</v>
      </c>
      <c r="AU131" s="224" t="s">
        <v>88</v>
      </c>
      <c r="AY131" s="14" t="s">
        <v>119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4" t="s">
        <v>86</v>
      </c>
      <c r="BK131" s="225">
        <f>ROUND(I131*H131,2)</f>
        <v>0</v>
      </c>
      <c r="BL131" s="14" t="s">
        <v>125</v>
      </c>
      <c r="BM131" s="224" t="s">
        <v>150</v>
      </c>
    </row>
    <row r="132" s="12" customFormat="1" ht="22.8" customHeight="1">
      <c r="A132" s="12"/>
      <c r="B132" s="196"/>
      <c r="C132" s="197"/>
      <c r="D132" s="198" t="s">
        <v>78</v>
      </c>
      <c r="E132" s="210" t="s">
        <v>138</v>
      </c>
      <c r="F132" s="210" t="s">
        <v>151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SUM(P133:P135)</f>
        <v>0</v>
      </c>
      <c r="Q132" s="204"/>
      <c r="R132" s="205">
        <f>SUM(R133:R135)</f>
        <v>16.525272000000001</v>
      </c>
      <c r="S132" s="204"/>
      <c r="T132" s="206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86</v>
      </c>
      <c r="AT132" s="208" t="s">
        <v>78</v>
      </c>
      <c r="AU132" s="208" t="s">
        <v>86</v>
      </c>
      <c r="AY132" s="207" t="s">
        <v>119</v>
      </c>
      <c r="BK132" s="209">
        <f>SUM(BK133:BK135)</f>
        <v>0</v>
      </c>
    </row>
    <row r="133" s="2" customFormat="1" ht="16.5" customHeight="1">
      <c r="A133" s="35"/>
      <c r="B133" s="36"/>
      <c r="C133" s="212" t="s">
        <v>152</v>
      </c>
      <c r="D133" s="212" t="s">
        <v>121</v>
      </c>
      <c r="E133" s="213" t="s">
        <v>153</v>
      </c>
      <c r="F133" s="214" t="s">
        <v>154</v>
      </c>
      <c r="G133" s="215" t="s">
        <v>141</v>
      </c>
      <c r="H133" s="216">
        <v>72.599999999999994</v>
      </c>
      <c r="I133" s="217"/>
      <c r="J133" s="218">
        <f>ROUND(I133*H133,2)</f>
        <v>0</v>
      </c>
      <c r="K133" s="219"/>
      <c r="L133" s="41"/>
      <c r="M133" s="220" t="s">
        <v>1</v>
      </c>
      <c r="N133" s="221" t="s">
        <v>44</v>
      </c>
      <c r="O133" s="88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125</v>
      </c>
      <c r="AT133" s="224" t="s">
        <v>121</v>
      </c>
      <c r="AU133" s="224" t="s">
        <v>88</v>
      </c>
      <c r="AY133" s="14" t="s">
        <v>119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86</v>
      </c>
      <c r="BK133" s="225">
        <f>ROUND(I133*H133,2)</f>
        <v>0</v>
      </c>
      <c r="BL133" s="14" t="s">
        <v>125</v>
      </c>
      <c r="BM133" s="224" t="s">
        <v>155</v>
      </c>
    </row>
    <row r="134" s="2" customFormat="1" ht="33" customHeight="1">
      <c r="A134" s="35"/>
      <c r="B134" s="36"/>
      <c r="C134" s="212" t="s">
        <v>156</v>
      </c>
      <c r="D134" s="212" t="s">
        <v>121</v>
      </c>
      <c r="E134" s="213" t="s">
        <v>157</v>
      </c>
      <c r="F134" s="214" t="s">
        <v>158</v>
      </c>
      <c r="G134" s="215" t="s">
        <v>124</v>
      </c>
      <c r="H134" s="216">
        <v>43.600000000000001</v>
      </c>
      <c r="I134" s="217"/>
      <c r="J134" s="218">
        <f>ROUND(I134*H134,2)</f>
        <v>0</v>
      </c>
      <c r="K134" s="219"/>
      <c r="L134" s="41"/>
      <c r="M134" s="220" t="s">
        <v>1</v>
      </c>
      <c r="N134" s="221" t="s">
        <v>44</v>
      </c>
      <c r="O134" s="88"/>
      <c r="P134" s="222">
        <f>O134*H134</f>
        <v>0</v>
      </c>
      <c r="Q134" s="222">
        <v>0.17157</v>
      </c>
      <c r="R134" s="222">
        <f>Q134*H134</f>
        <v>7.4804520000000005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125</v>
      </c>
      <c r="AT134" s="224" t="s">
        <v>121</v>
      </c>
      <c r="AU134" s="224" t="s">
        <v>88</v>
      </c>
      <c r="AY134" s="14" t="s">
        <v>119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86</v>
      </c>
      <c r="BK134" s="225">
        <f>ROUND(I134*H134,2)</f>
        <v>0</v>
      </c>
      <c r="BL134" s="14" t="s">
        <v>125</v>
      </c>
      <c r="BM134" s="224" t="s">
        <v>159</v>
      </c>
    </row>
    <row r="135" s="2" customFormat="1" ht="33" customHeight="1">
      <c r="A135" s="35"/>
      <c r="B135" s="36"/>
      <c r="C135" s="212" t="s">
        <v>160</v>
      </c>
      <c r="D135" s="212" t="s">
        <v>121</v>
      </c>
      <c r="E135" s="213" t="s">
        <v>161</v>
      </c>
      <c r="F135" s="214" t="s">
        <v>162</v>
      </c>
      <c r="G135" s="215" t="s">
        <v>124</v>
      </c>
      <c r="H135" s="216">
        <v>43.600000000000001</v>
      </c>
      <c r="I135" s="217"/>
      <c r="J135" s="218">
        <f>ROUND(I135*H135,2)</f>
        <v>0</v>
      </c>
      <c r="K135" s="219"/>
      <c r="L135" s="41"/>
      <c r="M135" s="220" t="s">
        <v>1</v>
      </c>
      <c r="N135" s="221" t="s">
        <v>44</v>
      </c>
      <c r="O135" s="88"/>
      <c r="P135" s="222">
        <f>O135*H135</f>
        <v>0</v>
      </c>
      <c r="Q135" s="222">
        <v>0.20745</v>
      </c>
      <c r="R135" s="222">
        <f>Q135*H135</f>
        <v>9.0448199999999996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125</v>
      </c>
      <c r="AT135" s="224" t="s">
        <v>121</v>
      </c>
      <c r="AU135" s="224" t="s">
        <v>88</v>
      </c>
      <c r="AY135" s="14" t="s">
        <v>119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86</v>
      </c>
      <c r="BK135" s="225">
        <f>ROUND(I135*H135,2)</f>
        <v>0</v>
      </c>
      <c r="BL135" s="14" t="s">
        <v>125</v>
      </c>
      <c r="BM135" s="224" t="s">
        <v>163</v>
      </c>
    </row>
    <row r="136" s="12" customFormat="1" ht="22.8" customHeight="1">
      <c r="A136" s="12"/>
      <c r="B136" s="196"/>
      <c r="C136" s="197"/>
      <c r="D136" s="198" t="s">
        <v>78</v>
      </c>
      <c r="E136" s="210" t="s">
        <v>152</v>
      </c>
      <c r="F136" s="210" t="s">
        <v>164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SUM(P137:P161)</f>
        <v>0</v>
      </c>
      <c r="Q136" s="204"/>
      <c r="R136" s="205">
        <f>SUM(R137:R161)</f>
        <v>1.4344332500000001</v>
      </c>
      <c r="S136" s="204"/>
      <c r="T136" s="206">
        <f>SUM(T137:T161)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86</v>
      </c>
      <c r="AT136" s="208" t="s">
        <v>78</v>
      </c>
      <c r="AU136" s="208" t="s">
        <v>86</v>
      </c>
      <c r="AY136" s="207" t="s">
        <v>119</v>
      </c>
      <c r="BK136" s="209">
        <f>SUM(BK137:BK161)</f>
        <v>0</v>
      </c>
    </row>
    <row r="137" s="2" customFormat="1" ht="21.75" customHeight="1">
      <c r="A137" s="35"/>
      <c r="B137" s="36"/>
      <c r="C137" s="212" t="s">
        <v>165</v>
      </c>
      <c r="D137" s="212" t="s">
        <v>121</v>
      </c>
      <c r="E137" s="213" t="s">
        <v>166</v>
      </c>
      <c r="F137" s="214" t="s">
        <v>167</v>
      </c>
      <c r="G137" s="215" t="s">
        <v>168</v>
      </c>
      <c r="H137" s="216">
        <v>1</v>
      </c>
      <c r="I137" s="217"/>
      <c r="J137" s="218">
        <f>ROUND(I137*H137,2)</f>
        <v>0</v>
      </c>
      <c r="K137" s="219"/>
      <c r="L137" s="41"/>
      <c r="M137" s="220" t="s">
        <v>1</v>
      </c>
      <c r="N137" s="221" t="s">
        <v>44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125</v>
      </c>
      <c r="AT137" s="224" t="s">
        <v>121</v>
      </c>
      <c r="AU137" s="224" t="s">
        <v>88</v>
      </c>
      <c r="AY137" s="14" t="s">
        <v>119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86</v>
      </c>
      <c r="BK137" s="225">
        <f>ROUND(I137*H137,2)</f>
        <v>0</v>
      </c>
      <c r="BL137" s="14" t="s">
        <v>125</v>
      </c>
      <c r="BM137" s="224" t="s">
        <v>169</v>
      </c>
    </row>
    <row r="138" s="2" customFormat="1" ht="21.75" customHeight="1">
      <c r="A138" s="35"/>
      <c r="B138" s="36"/>
      <c r="C138" s="212" t="s">
        <v>170</v>
      </c>
      <c r="D138" s="212" t="s">
        <v>121</v>
      </c>
      <c r="E138" s="213" t="s">
        <v>171</v>
      </c>
      <c r="F138" s="214" t="s">
        <v>172</v>
      </c>
      <c r="G138" s="215" t="s">
        <v>173</v>
      </c>
      <c r="H138" s="216">
        <v>1</v>
      </c>
      <c r="I138" s="217"/>
      <c r="J138" s="218">
        <f>ROUND(I138*H138,2)</f>
        <v>0</v>
      </c>
      <c r="K138" s="219"/>
      <c r="L138" s="41"/>
      <c r="M138" s="220" t="s">
        <v>1</v>
      </c>
      <c r="N138" s="221" t="s">
        <v>44</v>
      </c>
      <c r="O138" s="88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4" t="s">
        <v>125</v>
      </c>
      <c r="AT138" s="224" t="s">
        <v>121</v>
      </c>
      <c r="AU138" s="224" t="s">
        <v>88</v>
      </c>
      <c r="AY138" s="14" t="s">
        <v>119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4" t="s">
        <v>86</v>
      </c>
      <c r="BK138" s="225">
        <f>ROUND(I138*H138,2)</f>
        <v>0</v>
      </c>
      <c r="BL138" s="14" t="s">
        <v>125</v>
      </c>
      <c r="BM138" s="224" t="s">
        <v>174</v>
      </c>
    </row>
    <row r="139" s="2" customFormat="1" ht="21.75" customHeight="1">
      <c r="A139" s="35"/>
      <c r="B139" s="36"/>
      <c r="C139" s="212" t="s">
        <v>175</v>
      </c>
      <c r="D139" s="212" t="s">
        <v>121</v>
      </c>
      <c r="E139" s="213" t="s">
        <v>176</v>
      </c>
      <c r="F139" s="214" t="s">
        <v>177</v>
      </c>
      <c r="G139" s="215" t="s">
        <v>173</v>
      </c>
      <c r="H139" s="216">
        <v>1</v>
      </c>
      <c r="I139" s="217"/>
      <c r="J139" s="218">
        <f>ROUND(I139*H139,2)</f>
        <v>0</v>
      </c>
      <c r="K139" s="219"/>
      <c r="L139" s="41"/>
      <c r="M139" s="220" t="s">
        <v>1</v>
      </c>
      <c r="N139" s="221" t="s">
        <v>44</v>
      </c>
      <c r="O139" s="88"/>
      <c r="P139" s="222">
        <f>O139*H139</f>
        <v>0</v>
      </c>
      <c r="Q139" s="222">
        <v>0.0017099999999999999</v>
      </c>
      <c r="R139" s="222">
        <f>Q139*H139</f>
        <v>0.0017099999999999999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125</v>
      </c>
      <c r="AT139" s="224" t="s">
        <v>121</v>
      </c>
      <c r="AU139" s="224" t="s">
        <v>88</v>
      </c>
      <c r="AY139" s="14" t="s">
        <v>119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86</v>
      </c>
      <c r="BK139" s="225">
        <f>ROUND(I139*H139,2)</f>
        <v>0</v>
      </c>
      <c r="BL139" s="14" t="s">
        <v>125</v>
      </c>
      <c r="BM139" s="224" t="s">
        <v>178</v>
      </c>
    </row>
    <row r="140" s="2" customFormat="1" ht="21.75" customHeight="1">
      <c r="A140" s="35"/>
      <c r="B140" s="36"/>
      <c r="C140" s="212" t="s">
        <v>8</v>
      </c>
      <c r="D140" s="212" t="s">
        <v>121</v>
      </c>
      <c r="E140" s="213" t="s">
        <v>179</v>
      </c>
      <c r="F140" s="214" t="s">
        <v>180</v>
      </c>
      <c r="G140" s="215" t="s">
        <v>173</v>
      </c>
      <c r="H140" s="216">
        <v>2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44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125</v>
      </c>
      <c r="AT140" s="224" t="s">
        <v>121</v>
      </c>
      <c r="AU140" s="224" t="s">
        <v>88</v>
      </c>
      <c r="AY140" s="14" t="s">
        <v>119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86</v>
      </c>
      <c r="BK140" s="225">
        <f>ROUND(I140*H140,2)</f>
        <v>0</v>
      </c>
      <c r="BL140" s="14" t="s">
        <v>125</v>
      </c>
      <c r="BM140" s="224" t="s">
        <v>181</v>
      </c>
    </row>
    <row r="141" s="2" customFormat="1" ht="21.75" customHeight="1">
      <c r="A141" s="35"/>
      <c r="B141" s="36"/>
      <c r="C141" s="226" t="s">
        <v>182</v>
      </c>
      <c r="D141" s="226" t="s">
        <v>183</v>
      </c>
      <c r="E141" s="227" t="s">
        <v>184</v>
      </c>
      <c r="F141" s="228" t="s">
        <v>185</v>
      </c>
      <c r="G141" s="229" t="s">
        <v>173</v>
      </c>
      <c r="H141" s="230">
        <v>2</v>
      </c>
      <c r="I141" s="231"/>
      <c r="J141" s="232">
        <f>ROUND(I141*H141,2)</f>
        <v>0</v>
      </c>
      <c r="K141" s="233"/>
      <c r="L141" s="234"/>
      <c r="M141" s="235" t="s">
        <v>1</v>
      </c>
      <c r="N141" s="236" t="s">
        <v>44</v>
      </c>
      <c r="O141" s="88"/>
      <c r="P141" s="222">
        <f>O141*H141</f>
        <v>0</v>
      </c>
      <c r="Q141" s="222">
        <v>0.0038</v>
      </c>
      <c r="R141" s="222">
        <f>Q141*H141</f>
        <v>0.0076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152</v>
      </c>
      <c r="AT141" s="224" t="s">
        <v>183</v>
      </c>
      <c r="AU141" s="224" t="s">
        <v>88</v>
      </c>
      <c r="AY141" s="14" t="s">
        <v>119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86</v>
      </c>
      <c r="BK141" s="225">
        <f>ROUND(I141*H141,2)</f>
        <v>0</v>
      </c>
      <c r="BL141" s="14" t="s">
        <v>125</v>
      </c>
      <c r="BM141" s="224" t="s">
        <v>186</v>
      </c>
    </row>
    <row r="142" s="2" customFormat="1" ht="21.75" customHeight="1">
      <c r="A142" s="35"/>
      <c r="B142" s="36"/>
      <c r="C142" s="212" t="s">
        <v>187</v>
      </c>
      <c r="D142" s="212" t="s">
        <v>121</v>
      </c>
      <c r="E142" s="213" t="s">
        <v>188</v>
      </c>
      <c r="F142" s="214" t="s">
        <v>189</v>
      </c>
      <c r="G142" s="215" t="s">
        <v>141</v>
      </c>
      <c r="H142" s="216">
        <v>255</v>
      </c>
      <c r="I142" s="217"/>
      <c r="J142" s="218">
        <f>ROUND(I142*H142,2)</f>
        <v>0</v>
      </c>
      <c r="K142" s="219"/>
      <c r="L142" s="41"/>
      <c r="M142" s="220" t="s">
        <v>1</v>
      </c>
      <c r="N142" s="221" t="s">
        <v>44</v>
      </c>
      <c r="O142" s="88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125</v>
      </c>
      <c r="AT142" s="224" t="s">
        <v>121</v>
      </c>
      <c r="AU142" s="224" t="s">
        <v>88</v>
      </c>
      <c r="AY142" s="14" t="s">
        <v>119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86</v>
      </c>
      <c r="BK142" s="225">
        <f>ROUND(I142*H142,2)</f>
        <v>0</v>
      </c>
      <c r="BL142" s="14" t="s">
        <v>125</v>
      </c>
      <c r="BM142" s="224" t="s">
        <v>190</v>
      </c>
    </row>
    <row r="143" s="2" customFormat="1" ht="21.75" customHeight="1">
      <c r="A143" s="35"/>
      <c r="B143" s="36"/>
      <c r="C143" s="226" t="s">
        <v>191</v>
      </c>
      <c r="D143" s="226" t="s">
        <v>183</v>
      </c>
      <c r="E143" s="227" t="s">
        <v>192</v>
      </c>
      <c r="F143" s="228" t="s">
        <v>193</v>
      </c>
      <c r="G143" s="229" t="s">
        <v>141</v>
      </c>
      <c r="H143" s="230">
        <v>255.76499999999999</v>
      </c>
      <c r="I143" s="231"/>
      <c r="J143" s="232">
        <f>ROUND(I143*H143,2)</f>
        <v>0</v>
      </c>
      <c r="K143" s="233"/>
      <c r="L143" s="234"/>
      <c r="M143" s="235" t="s">
        <v>1</v>
      </c>
      <c r="N143" s="236" t="s">
        <v>44</v>
      </c>
      <c r="O143" s="88"/>
      <c r="P143" s="222">
        <f>O143*H143</f>
        <v>0</v>
      </c>
      <c r="Q143" s="222">
        <v>0.0010499999999999999</v>
      </c>
      <c r="R143" s="222">
        <f>Q143*H143</f>
        <v>0.26855324999999997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152</v>
      </c>
      <c r="AT143" s="224" t="s">
        <v>183</v>
      </c>
      <c r="AU143" s="224" t="s">
        <v>88</v>
      </c>
      <c r="AY143" s="14" t="s">
        <v>119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86</v>
      </c>
      <c r="BK143" s="225">
        <f>ROUND(I143*H143,2)</f>
        <v>0</v>
      </c>
      <c r="BL143" s="14" t="s">
        <v>125</v>
      </c>
      <c r="BM143" s="224" t="s">
        <v>194</v>
      </c>
    </row>
    <row r="144" s="2" customFormat="1" ht="21.75" customHeight="1">
      <c r="A144" s="35"/>
      <c r="B144" s="36"/>
      <c r="C144" s="212" t="s">
        <v>195</v>
      </c>
      <c r="D144" s="212" t="s">
        <v>121</v>
      </c>
      <c r="E144" s="213" t="s">
        <v>196</v>
      </c>
      <c r="F144" s="214" t="s">
        <v>197</v>
      </c>
      <c r="G144" s="215" t="s">
        <v>173</v>
      </c>
      <c r="H144" s="216">
        <v>1</v>
      </c>
      <c r="I144" s="217"/>
      <c r="J144" s="218">
        <f>ROUND(I144*H144,2)</f>
        <v>0</v>
      </c>
      <c r="K144" s="219"/>
      <c r="L144" s="41"/>
      <c r="M144" s="220" t="s">
        <v>1</v>
      </c>
      <c r="N144" s="221" t="s">
        <v>44</v>
      </c>
      <c r="O144" s="88"/>
      <c r="P144" s="222">
        <f>O144*H144</f>
        <v>0</v>
      </c>
      <c r="Q144" s="222">
        <v>0.0016199999999999999</v>
      </c>
      <c r="R144" s="222">
        <f>Q144*H144</f>
        <v>0.0016199999999999999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125</v>
      </c>
      <c r="AT144" s="224" t="s">
        <v>121</v>
      </c>
      <c r="AU144" s="224" t="s">
        <v>88</v>
      </c>
      <c r="AY144" s="14" t="s">
        <v>119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86</v>
      </c>
      <c r="BK144" s="225">
        <f>ROUND(I144*H144,2)</f>
        <v>0</v>
      </c>
      <c r="BL144" s="14" t="s">
        <v>125</v>
      </c>
      <c r="BM144" s="224" t="s">
        <v>198</v>
      </c>
    </row>
    <row r="145" s="2" customFormat="1" ht="21.75" customHeight="1">
      <c r="A145" s="35"/>
      <c r="B145" s="36"/>
      <c r="C145" s="226" t="s">
        <v>199</v>
      </c>
      <c r="D145" s="226" t="s">
        <v>183</v>
      </c>
      <c r="E145" s="227" t="s">
        <v>200</v>
      </c>
      <c r="F145" s="228" t="s">
        <v>201</v>
      </c>
      <c r="G145" s="229" t="s">
        <v>173</v>
      </c>
      <c r="H145" s="230">
        <v>1</v>
      </c>
      <c r="I145" s="231"/>
      <c r="J145" s="232">
        <f>ROUND(I145*H145,2)</f>
        <v>0</v>
      </c>
      <c r="K145" s="233"/>
      <c r="L145" s="234"/>
      <c r="M145" s="235" t="s">
        <v>1</v>
      </c>
      <c r="N145" s="236" t="s">
        <v>44</v>
      </c>
      <c r="O145" s="88"/>
      <c r="P145" s="222">
        <f>O145*H145</f>
        <v>0</v>
      </c>
      <c r="Q145" s="222">
        <v>0.017999999999999999</v>
      </c>
      <c r="R145" s="222">
        <f>Q145*H145</f>
        <v>0.017999999999999999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152</v>
      </c>
      <c r="AT145" s="224" t="s">
        <v>183</v>
      </c>
      <c r="AU145" s="224" t="s">
        <v>88</v>
      </c>
      <c r="AY145" s="14" t="s">
        <v>119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86</v>
      </c>
      <c r="BK145" s="225">
        <f>ROUND(I145*H145,2)</f>
        <v>0</v>
      </c>
      <c r="BL145" s="14" t="s">
        <v>125</v>
      </c>
      <c r="BM145" s="224" t="s">
        <v>202</v>
      </c>
    </row>
    <row r="146" s="2" customFormat="1" ht="21.75" customHeight="1">
      <c r="A146" s="35"/>
      <c r="B146" s="36"/>
      <c r="C146" s="226" t="s">
        <v>203</v>
      </c>
      <c r="D146" s="226" t="s">
        <v>183</v>
      </c>
      <c r="E146" s="227" t="s">
        <v>204</v>
      </c>
      <c r="F146" s="228" t="s">
        <v>205</v>
      </c>
      <c r="G146" s="229" t="s">
        <v>173</v>
      </c>
      <c r="H146" s="230">
        <v>1</v>
      </c>
      <c r="I146" s="231"/>
      <c r="J146" s="232">
        <f>ROUND(I146*H146,2)</f>
        <v>0</v>
      </c>
      <c r="K146" s="233"/>
      <c r="L146" s="234"/>
      <c r="M146" s="235" t="s">
        <v>1</v>
      </c>
      <c r="N146" s="236" t="s">
        <v>44</v>
      </c>
      <c r="O146" s="88"/>
      <c r="P146" s="222">
        <f>O146*H146</f>
        <v>0</v>
      </c>
      <c r="Q146" s="222">
        <v>0.0149</v>
      </c>
      <c r="R146" s="222">
        <f>Q146*H146</f>
        <v>0.0149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152</v>
      </c>
      <c r="AT146" s="224" t="s">
        <v>183</v>
      </c>
      <c r="AU146" s="224" t="s">
        <v>88</v>
      </c>
      <c r="AY146" s="14" t="s">
        <v>119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86</v>
      </c>
      <c r="BK146" s="225">
        <f>ROUND(I146*H146,2)</f>
        <v>0</v>
      </c>
      <c r="BL146" s="14" t="s">
        <v>125</v>
      </c>
      <c r="BM146" s="224" t="s">
        <v>206</v>
      </c>
    </row>
    <row r="147" s="2" customFormat="1" ht="16.5" customHeight="1">
      <c r="A147" s="35"/>
      <c r="B147" s="36"/>
      <c r="C147" s="212" t="s">
        <v>7</v>
      </c>
      <c r="D147" s="212" t="s">
        <v>121</v>
      </c>
      <c r="E147" s="213" t="s">
        <v>207</v>
      </c>
      <c r="F147" s="214" t="s">
        <v>208</v>
      </c>
      <c r="G147" s="215" t="s">
        <v>173</v>
      </c>
      <c r="H147" s="216">
        <v>2</v>
      </c>
      <c r="I147" s="217"/>
      <c r="J147" s="218">
        <f>ROUND(I147*H147,2)</f>
        <v>0</v>
      </c>
      <c r="K147" s="219"/>
      <c r="L147" s="41"/>
      <c r="M147" s="220" t="s">
        <v>1</v>
      </c>
      <c r="N147" s="221" t="s">
        <v>44</v>
      </c>
      <c r="O147" s="88"/>
      <c r="P147" s="222">
        <f>O147*H147</f>
        <v>0</v>
      </c>
      <c r="Q147" s="222">
        <v>0.12303</v>
      </c>
      <c r="R147" s="222">
        <f>Q147*H147</f>
        <v>0.24606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125</v>
      </c>
      <c r="AT147" s="224" t="s">
        <v>121</v>
      </c>
      <c r="AU147" s="224" t="s">
        <v>88</v>
      </c>
      <c r="AY147" s="14" t="s">
        <v>119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86</v>
      </c>
      <c r="BK147" s="225">
        <f>ROUND(I147*H147,2)</f>
        <v>0</v>
      </c>
      <c r="BL147" s="14" t="s">
        <v>125</v>
      </c>
      <c r="BM147" s="224" t="s">
        <v>209</v>
      </c>
    </row>
    <row r="148" s="2" customFormat="1" ht="21.75" customHeight="1">
      <c r="A148" s="35"/>
      <c r="B148" s="36"/>
      <c r="C148" s="226" t="s">
        <v>210</v>
      </c>
      <c r="D148" s="226" t="s">
        <v>183</v>
      </c>
      <c r="E148" s="227" t="s">
        <v>211</v>
      </c>
      <c r="F148" s="228" t="s">
        <v>212</v>
      </c>
      <c r="G148" s="229" t="s">
        <v>173</v>
      </c>
      <c r="H148" s="230">
        <v>2</v>
      </c>
      <c r="I148" s="231"/>
      <c r="J148" s="232">
        <f>ROUND(I148*H148,2)</f>
        <v>0</v>
      </c>
      <c r="K148" s="233"/>
      <c r="L148" s="234"/>
      <c r="M148" s="235" t="s">
        <v>1</v>
      </c>
      <c r="N148" s="236" t="s">
        <v>44</v>
      </c>
      <c r="O148" s="88"/>
      <c r="P148" s="222">
        <f>O148*H148</f>
        <v>0</v>
      </c>
      <c r="Q148" s="222">
        <v>0.0035000000000000001</v>
      </c>
      <c r="R148" s="222">
        <f>Q148*H148</f>
        <v>0.0070000000000000001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152</v>
      </c>
      <c r="AT148" s="224" t="s">
        <v>183</v>
      </c>
      <c r="AU148" s="224" t="s">
        <v>88</v>
      </c>
      <c r="AY148" s="14" t="s">
        <v>119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86</v>
      </c>
      <c r="BK148" s="225">
        <f>ROUND(I148*H148,2)</f>
        <v>0</v>
      </c>
      <c r="BL148" s="14" t="s">
        <v>125</v>
      </c>
      <c r="BM148" s="224" t="s">
        <v>213</v>
      </c>
    </row>
    <row r="149" s="2" customFormat="1" ht="16.5" customHeight="1">
      <c r="A149" s="35"/>
      <c r="B149" s="36"/>
      <c r="C149" s="226" t="s">
        <v>214</v>
      </c>
      <c r="D149" s="226" t="s">
        <v>183</v>
      </c>
      <c r="E149" s="227" t="s">
        <v>215</v>
      </c>
      <c r="F149" s="228" t="s">
        <v>216</v>
      </c>
      <c r="G149" s="229" t="s">
        <v>173</v>
      </c>
      <c r="H149" s="230">
        <v>2</v>
      </c>
      <c r="I149" s="231"/>
      <c r="J149" s="232">
        <f>ROUND(I149*H149,2)</f>
        <v>0</v>
      </c>
      <c r="K149" s="233"/>
      <c r="L149" s="234"/>
      <c r="M149" s="235" t="s">
        <v>1</v>
      </c>
      <c r="N149" s="236" t="s">
        <v>44</v>
      </c>
      <c r="O149" s="88"/>
      <c r="P149" s="222">
        <f>O149*H149</f>
        <v>0</v>
      </c>
      <c r="Q149" s="222">
        <v>0.0068999999999999999</v>
      </c>
      <c r="R149" s="222">
        <f>Q149*H149</f>
        <v>0.0138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152</v>
      </c>
      <c r="AT149" s="224" t="s">
        <v>183</v>
      </c>
      <c r="AU149" s="224" t="s">
        <v>88</v>
      </c>
      <c r="AY149" s="14" t="s">
        <v>119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86</v>
      </c>
      <c r="BK149" s="225">
        <f>ROUND(I149*H149,2)</f>
        <v>0</v>
      </c>
      <c r="BL149" s="14" t="s">
        <v>125</v>
      </c>
      <c r="BM149" s="224" t="s">
        <v>217</v>
      </c>
    </row>
    <row r="150" s="2" customFormat="1" ht="21.75" customHeight="1">
      <c r="A150" s="35"/>
      <c r="B150" s="36"/>
      <c r="C150" s="226" t="s">
        <v>218</v>
      </c>
      <c r="D150" s="226" t="s">
        <v>183</v>
      </c>
      <c r="E150" s="227" t="s">
        <v>219</v>
      </c>
      <c r="F150" s="228" t="s">
        <v>220</v>
      </c>
      <c r="G150" s="229" t="s">
        <v>173</v>
      </c>
      <c r="H150" s="230">
        <v>2</v>
      </c>
      <c r="I150" s="231"/>
      <c r="J150" s="232">
        <f>ROUND(I150*H150,2)</f>
        <v>0</v>
      </c>
      <c r="K150" s="233"/>
      <c r="L150" s="234"/>
      <c r="M150" s="235" t="s">
        <v>1</v>
      </c>
      <c r="N150" s="236" t="s">
        <v>44</v>
      </c>
      <c r="O150" s="88"/>
      <c r="P150" s="222">
        <f>O150*H150</f>
        <v>0</v>
      </c>
      <c r="Q150" s="222">
        <v>0.00089999999999999998</v>
      </c>
      <c r="R150" s="222">
        <f>Q150*H150</f>
        <v>0.0018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152</v>
      </c>
      <c r="AT150" s="224" t="s">
        <v>183</v>
      </c>
      <c r="AU150" s="224" t="s">
        <v>88</v>
      </c>
      <c r="AY150" s="14" t="s">
        <v>119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86</v>
      </c>
      <c r="BK150" s="225">
        <f>ROUND(I150*H150,2)</f>
        <v>0</v>
      </c>
      <c r="BL150" s="14" t="s">
        <v>125</v>
      </c>
      <c r="BM150" s="224" t="s">
        <v>221</v>
      </c>
    </row>
    <row r="151" s="2" customFormat="1" ht="16.5" customHeight="1">
      <c r="A151" s="35"/>
      <c r="B151" s="36"/>
      <c r="C151" s="212" t="s">
        <v>222</v>
      </c>
      <c r="D151" s="212" t="s">
        <v>121</v>
      </c>
      <c r="E151" s="213" t="s">
        <v>223</v>
      </c>
      <c r="F151" s="214" t="s">
        <v>224</v>
      </c>
      <c r="G151" s="215" t="s">
        <v>173</v>
      </c>
      <c r="H151" s="216">
        <v>1</v>
      </c>
      <c r="I151" s="217"/>
      <c r="J151" s="218">
        <f>ROUND(I151*H151,2)</f>
        <v>0</v>
      </c>
      <c r="K151" s="219"/>
      <c r="L151" s="41"/>
      <c r="M151" s="220" t="s">
        <v>1</v>
      </c>
      <c r="N151" s="221" t="s">
        <v>44</v>
      </c>
      <c r="O151" s="88"/>
      <c r="P151" s="222">
        <f>O151*H151</f>
        <v>0</v>
      </c>
      <c r="Q151" s="222">
        <v>0.00034000000000000002</v>
      </c>
      <c r="R151" s="222">
        <f>Q151*H151</f>
        <v>0.00034000000000000002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125</v>
      </c>
      <c r="AT151" s="224" t="s">
        <v>121</v>
      </c>
      <c r="AU151" s="224" t="s">
        <v>88</v>
      </c>
      <c r="AY151" s="14" t="s">
        <v>119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86</v>
      </c>
      <c r="BK151" s="225">
        <f>ROUND(I151*H151,2)</f>
        <v>0</v>
      </c>
      <c r="BL151" s="14" t="s">
        <v>125</v>
      </c>
      <c r="BM151" s="224" t="s">
        <v>225</v>
      </c>
    </row>
    <row r="152" s="2" customFormat="1" ht="16.5" customHeight="1">
      <c r="A152" s="35"/>
      <c r="B152" s="36"/>
      <c r="C152" s="226" t="s">
        <v>226</v>
      </c>
      <c r="D152" s="226" t="s">
        <v>183</v>
      </c>
      <c r="E152" s="227" t="s">
        <v>227</v>
      </c>
      <c r="F152" s="228" t="s">
        <v>228</v>
      </c>
      <c r="G152" s="229" t="s">
        <v>173</v>
      </c>
      <c r="H152" s="230">
        <v>1</v>
      </c>
      <c r="I152" s="231"/>
      <c r="J152" s="232">
        <f>ROUND(I152*H152,2)</f>
        <v>0</v>
      </c>
      <c r="K152" s="233"/>
      <c r="L152" s="234"/>
      <c r="M152" s="235" t="s">
        <v>1</v>
      </c>
      <c r="N152" s="236" t="s">
        <v>44</v>
      </c>
      <c r="O152" s="88"/>
      <c r="P152" s="222">
        <f>O152*H152</f>
        <v>0</v>
      </c>
      <c r="Q152" s="222">
        <v>0.032500000000000001</v>
      </c>
      <c r="R152" s="222">
        <f>Q152*H152</f>
        <v>0.032500000000000001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152</v>
      </c>
      <c r="AT152" s="224" t="s">
        <v>183</v>
      </c>
      <c r="AU152" s="224" t="s">
        <v>88</v>
      </c>
      <c r="AY152" s="14" t="s">
        <v>119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86</v>
      </c>
      <c r="BK152" s="225">
        <f>ROUND(I152*H152,2)</f>
        <v>0</v>
      </c>
      <c r="BL152" s="14" t="s">
        <v>125</v>
      </c>
      <c r="BM152" s="224" t="s">
        <v>229</v>
      </c>
    </row>
    <row r="153" s="2" customFormat="1" ht="16.5" customHeight="1">
      <c r="A153" s="35"/>
      <c r="B153" s="36"/>
      <c r="C153" s="212" t="s">
        <v>230</v>
      </c>
      <c r="D153" s="212" t="s">
        <v>121</v>
      </c>
      <c r="E153" s="213" t="s">
        <v>231</v>
      </c>
      <c r="F153" s="214" t="s">
        <v>232</v>
      </c>
      <c r="G153" s="215" t="s">
        <v>173</v>
      </c>
      <c r="H153" s="216">
        <v>1</v>
      </c>
      <c r="I153" s="217"/>
      <c r="J153" s="218">
        <f>ROUND(I153*H153,2)</f>
        <v>0</v>
      </c>
      <c r="K153" s="219"/>
      <c r="L153" s="41"/>
      <c r="M153" s="220" t="s">
        <v>1</v>
      </c>
      <c r="N153" s="221" t="s">
        <v>44</v>
      </c>
      <c r="O153" s="88"/>
      <c r="P153" s="222">
        <f>O153*H153</f>
        <v>0</v>
      </c>
      <c r="Q153" s="222">
        <v>0.32906000000000002</v>
      </c>
      <c r="R153" s="222">
        <f>Q153*H153</f>
        <v>0.32906000000000002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125</v>
      </c>
      <c r="AT153" s="224" t="s">
        <v>121</v>
      </c>
      <c r="AU153" s="224" t="s">
        <v>88</v>
      </c>
      <c r="AY153" s="14" t="s">
        <v>119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86</v>
      </c>
      <c r="BK153" s="225">
        <f>ROUND(I153*H153,2)</f>
        <v>0</v>
      </c>
      <c r="BL153" s="14" t="s">
        <v>125</v>
      </c>
      <c r="BM153" s="224" t="s">
        <v>233</v>
      </c>
    </row>
    <row r="154" s="2" customFormat="1" ht="16.5" customHeight="1">
      <c r="A154" s="35"/>
      <c r="B154" s="36"/>
      <c r="C154" s="226" t="s">
        <v>234</v>
      </c>
      <c r="D154" s="226" t="s">
        <v>183</v>
      </c>
      <c r="E154" s="227" t="s">
        <v>235</v>
      </c>
      <c r="F154" s="228" t="s">
        <v>236</v>
      </c>
      <c r="G154" s="229" t="s">
        <v>173</v>
      </c>
      <c r="H154" s="230">
        <v>1</v>
      </c>
      <c r="I154" s="231"/>
      <c r="J154" s="232">
        <f>ROUND(I154*H154,2)</f>
        <v>0</v>
      </c>
      <c r="K154" s="233"/>
      <c r="L154" s="234"/>
      <c r="M154" s="235" t="s">
        <v>1</v>
      </c>
      <c r="N154" s="236" t="s">
        <v>44</v>
      </c>
      <c r="O154" s="88"/>
      <c r="P154" s="222">
        <f>O154*H154</f>
        <v>0</v>
      </c>
      <c r="Q154" s="222">
        <v>0.029499999999999998</v>
      </c>
      <c r="R154" s="222">
        <f>Q154*H154</f>
        <v>0.029499999999999998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152</v>
      </c>
      <c r="AT154" s="224" t="s">
        <v>183</v>
      </c>
      <c r="AU154" s="224" t="s">
        <v>88</v>
      </c>
      <c r="AY154" s="14" t="s">
        <v>119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86</v>
      </c>
      <c r="BK154" s="225">
        <f>ROUND(I154*H154,2)</f>
        <v>0</v>
      </c>
      <c r="BL154" s="14" t="s">
        <v>125</v>
      </c>
      <c r="BM154" s="224" t="s">
        <v>237</v>
      </c>
    </row>
    <row r="155" s="2" customFormat="1" ht="21.75" customHeight="1">
      <c r="A155" s="35"/>
      <c r="B155" s="36"/>
      <c r="C155" s="226" t="s">
        <v>238</v>
      </c>
      <c r="D155" s="226" t="s">
        <v>183</v>
      </c>
      <c r="E155" s="227" t="s">
        <v>239</v>
      </c>
      <c r="F155" s="228" t="s">
        <v>240</v>
      </c>
      <c r="G155" s="229" t="s">
        <v>173</v>
      </c>
      <c r="H155" s="230">
        <v>1</v>
      </c>
      <c r="I155" s="231"/>
      <c r="J155" s="232">
        <f>ROUND(I155*H155,2)</f>
        <v>0</v>
      </c>
      <c r="K155" s="233"/>
      <c r="L155" s="234"/>
      <c r="M155" s="235" t="s">
        <v>1</v>
      </c>
      <c r="N155" s="236" t="s">
        <v>44</v>
      </c>
      <c r="O155" s="88"/>
      <c r="P155" s="222">
        <f>O155*H155</f>
        <v>0</v>
      </c>
      <c r="Q155" s="222">
        <v>0.0019</v>
      </c>
      <c r="R155" s="222">
        <f>Q155*H155</f>
        <v>0.0019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152</v>
      </c>
      <c r="AT155" s="224" t="s">
        <v>183</v>
      </c>
      <c r="AU155" s="224" t="s">
        <v>88</v>
      </c>
      <c r="AY155" s="14" t="s">
        <v>119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86</v>
      </c>
      <c r="BK155" s="225">
        <f>ROUND(I155*H155,2)</f>
        <v>0</v>
      </c>
      <c r="BL155" s="14" t="s">
        <v>125</v>
      </c>
      <c r="BM155" s="224" t="s">
        <v>241</v>
      </c>
    </row>
    <row r="156" s="2" customFormat="1" ht="21.75" customHeight="1">
      <c r="A156" s="35"/>
      <c r="B156" s="36"/>
      <c r="C156" s="212" t="s">
        <v>242</v>
      </c>
      <c r="D156" s="212" t="s">
        <v>121</v>
      </c>
      <c r="E156" s="213" t="s">
        <v>243</v>
      </c>
      <c r="F156" s="214" t="s">
        <v>244</v>
      </c>
      <c r="G156" s="215" t="s">
        <v>141</v>
      </c>
      <c r="H156" s="216">
        <v>255</v>
      </c>
      <c r="I156" s="217"/>
      <c r="J156" s="218">
        <f>ROUND(I156*H156,2)</f>
        <v>0</v>
      </c>
      <c r="K156" s="219"/>
      <c r="L156" s="41"/>
      <c r="M156" s="220" t="s">
        <v>1</v>
      </c>
      <c r="N156" s="221" t="s">
        <v>44</v>
      </c>
      <c r="O156" s="88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125</v>
      </c>
      <c r="AT156" s="224" t="s">
        <v>121</v>
      </c>
      <c r="AU156" s="224" t="s">
        <v>88</v>
      </c>
      <c r="AY156" s="14" t="s">
        <v>119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86</v>
      </c>
      <c r="BK156" s="225">
        <f>ROUND(I156*H156,2)</f>
        <v>0</v>
      </c>
      <c r="BL156" s="14" t="s">
        <v>125</v>
      </c>
      <c r="BM156" s="224" t="s">
        <v>245</v>
      </c>
    </row>
    <row r="157" s="2" customFormat="1" ht="16.5" customHeight="1">
      <c r="A157" s="35"/>
      <c r="B157" s="36"/>
      <c r="C157" s="212" t="s">
        <v>246</v>
      </c>
      <c r="D157" s="212" t="s">
        <v>121</v>
      </c>
      <c r="E157" s="213" t="s">
        <v>247</v>
      </c>
      <c r="F157" s="214" t="s">
        <v>248</v>
      </c>
      <c r="G157" s="215" t="s">
        <v>141</v>
      </c>
      <c r="H157" s="216">
        <v>255</v>
      </c>
      <c r="I157" s="217"/>
      <c r="J157" s="218">
        <f>ROUND(I157*H157,2)</f>
        <v>0</v>
      </c>
      <c r="K157" s="219"/>
      <c r="L157" s="41"/>
      <c r="M157" s="220" t="s">
        <v>1</v>
      </c>
      <c r="N157" s="221" t="s">
        <v>44</v>
      </c>
      <c r="O157" s="88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125</v>
      </c>
      <c r="AT157" s="224" t="s">
        <v>121</v>
      </c>
      <c r="AU157" s="224" t="s">
        <v>88</v>
      </c>
      <c r="AY157" s="14" t="s">
        <v>119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86</v>
      </c>
      <c r="BK157" s="225">
        <f>ROUND(I157*H157,2)</f>
        <v>0</v>
      </c>
      <c r="BL157" s="14" t="s">
        <v>125</v>
      </c>
      <c r="BM157" s="224" t="s">
        <v>249</v>
      </c>
    </row>
    <row r="158" s="2" customFormat="1" ht="21.75" customHeight="1">
      <c r="A158" s="35"/>
      <c r="B158" s="36"/>
      <c r="C158" s="212" t="s">
        <v>250</v>
      </c>
      <c r="D158" s="212" t="s">
        <v>121</v>
      </c>
      <c r="E158" s="213" t="s">
        <v>251</v>
      </c>
      <c r="F158" s="214" t="s">
        <v>252</v>
      </c>
      <c r="G158" s="215" t="s">
        <v>173</v>
      </c>
      <c r="H158" s="216">
        <v>1</v>
      </c>
      <c r="I158" s="217"/>
      <c r="J158" s="218">
        <f>ROUND(I158*H158,2)</f>
        <v>0</v>
      </c>
      <c r="K158" s="219"/>
      <c r="L158" s="41"/>
      <c r="M158" s="220" t="s">
        <v>1</v>
      </c>
      <c r="N158" s="221" t="s">
        <v>44</v>
      </c>
      <c r="O158" s="88"/>
      <c r="P158" s="222">
        <f>O158*H158</f>
        <v>0</v>
      </c>
      <c r="Q158" s="222">
        <v>0.46009</v>
      </c>
      <c r="R158" s="222">
        <f>Q158*H158</f>
        <v>0.46009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125</v>
      </c>
      <c r="AT158" s="224" t="s">
        <v>121</v>
      </c>
      <c r="AU158" s="224" t="s">
        <v>88</v>
      </c>
      <c r="AY158" s="14" t="s">
        <v>119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86</v>
      </c>
      <c r="BK158" s="225">
        <f>ROUND(I158*H158,2)</f>
        <v>0</v>
      </c>
      <c r="BL158" s="14" t="s">
        <v>125</v>
      </c>
      <c r="BM158" s="224" t="s">
        <v>253</v>
      </c>
    </row>
    <row r="159" s="2" customFormat="1" ht="16.5" customHeight="1">
      <c r="A159" s="35"/>
      <c r="B159" s="36"/>
      <c r="C159" s="212" t="s">
        <v>254</v>
      </c>
      <c r="D159" s="212" t="s">
        <v>121</v>
      </c>
      <c r="E159" s="213" t="s">
        <v>255</v>
      </c>
      <c r="F159" s="214" t="s">
        <v>256</v>
      </c>
      <c r="G159" s="215" t="s">
        <v>168</v>
      </c>
      <c r="H159" s="216">
        <v>1</v>
      </c>
      <c r="I159" s="217"/>
      <c r="J159" s="218">
        <f>ROUND(I159*H159,2)</f>
        <v>0</v>
      </c>
      <c r="K159" s="219"/>
      <c r="L159" s="41"/>
      <c r="M159" s="220" t="s">
        <v>1</v>
      </c>
      <c r="N159" s="221" t="s">
        <v>44</v>
      </c>
      <c r="O159" s="88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125</v>
      </c>
      <c r="AT159" s="224" t="s">
        <v>121</v>
      </c>
      <c r="AU159" s="224" t="s">
        <v>88</v>
      </c>
      <c r="AY159" s="14" t="s">
        <v>119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86</v>
      </c>
      <c r="BK159" s="225">
        <f>ROUND(I159*H159,2)</f>
        <v>0</v>
      </c>
      <c r="BL159" s="14" t="s">
        <v>125</v>
      </c>
      <c r="BM159" s="224" t="s">
        <v>257</v>
      </c>
    </row>
    <row r="160" s="2" customFormat="1" ht="16.5" customHeight="1">
      <c r="A160" s="35"/>
      <c r="B160" s="36"/>
      <c r="C160" s="212" t="s">
        <v>258</v>
      </c>
      <c r="D160" s="212" t="s">
        <v>121</v>
      </c>
      <c r="E160" s="213" t="s">
        <v>259</v>
      </c>
      <c r="F160" s="214" t="s">
        <v>260</v>
      </c>
      <c r="G160" s="215" t="s">
        <v>141</v>
      </c>
      <c r="H160" s="216">
        <v>300</v>
      </c>
      <c r="I160" s="217"/>
      <c r="J160" s="218">
        <f>ROUND(I160*H160,2)</f>
        <v>0</v>
      </c>
      <c r="K160" s="219"/>
      <c r="L160" s="41"/>
      <c r="M160" s="220" t="s">
        <v>1</v>
      </c>
      <c r="N160" s="221" t="s">
        <v>44</v>
      </c>
      <c r="O160" s="88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125</v>
      </c>
      <c r="AT160" s="224" t="s">
        <v>121</v>
      </c>
      <c r="AU160" s="224" t="s">
        <v>88</v>
      </c>
      <c r="AY160" s="14" t="s">
        <v>119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86</v>
      </c>
      <c r="BK160" s="225">
        <f>ROUND(I160*H160,2)</f>
        <v>0</v>
      </c>
      <c r="BL160" s="14" t="s">
        <v>125</v>
      </c>
      <c r="BM160" s="224" t="s">
        <v>261</v>
      </c>
    </row>
    <row r="161" s="2" customFormat="1" ht="21.75" customHeight="1">
      <c r="A161" s="35"/>
      <c r="B161" s="36"/>
      <c r="C161" s="226" t="s">
        <v>262</v>
      </c>
      <c r="D161" s="226" t="s">
        <v>183</v>
      </c>
      <c r="E161" s="227" t="s">
        <v>263</v>
      </c>
      <c r="F161" s="228" t="s">
        <v>264</v>
      </c>
      <c r="G161" s="229" t="s">
        <v>168</v>
      </c>
      <c r="H161" s="230">
        <v>9</v>
      </c>
      <c r="I161" s="231"/>
      <c r="J161" s="232">
        <f>ROUND(I161*H161,2)</f>
        <v>0</v>
      </c>
      <c r="K161" s="233"/>
      <c r="L161" s="234"/>
      <c r="M161" s="235" t="s">
        <v>1</v>
      </c>
      <c r="N161" s="236" t="s">
        <v>44</v>
      </c>
      <c r="O161" s="88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152</v>
      </c>
      <c r="AT161" s="224" t="s">
        <v>183</v>
      </c>
      <c r="AU161" s="224" t="s">
        <v>88</v>
      </c>
      <c r="AY161" s="14" t="s">
        <v>119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86</v>
      </c>
      <c r="BK161" s="225">
        <f>ROUND(I161*H161,2)</f>
        <v>0</v>
      </c>
      <c r="BL161" s="14" t="s">
        <v>125</v>
      </c>
      <c r="BM161" s="224" t="s">
        <v>265</v>
      </c>
    </row>
    <row r="162" s="12" customFormat="1" ht="22.8" customHeight="1">
      <c r="A162" s="12"/>
      <c r="B162" s="196"/>
      <c r="C162" s="197"/>
      <c r="D162" s="198" t="s">
        <v>78</v>
      </c>
      <c r="E162" s="210" t="s">
        <v>266</v>
      </c>
      <c r="F162" s="210" t="s">
        <v>267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P163</f>
        <v>0</v>
      </c>
      <c r="Q162" s="204"/>
      <c r="R162" s="205">
        <f>R163</f>
        <v>0</v>
      </c>
      <c r="S162" s="204"/>
      <c r="T162" s="206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7" t="s">
        <v>86</v>
      </c>
      <c r="AT162" s="208" t="s">
        <v>78</v>
      </c>
      <c r="AU162" s="208" t="s">
        <v>86</v>
      </c>
      <c r="AY162" s="207" t="s">
        <v>119</v>
      </c>
      <c r="BK162" s="209">
        <f>BK163</f>
        <v>0</v>
      </c>
    </row>
    <row r="163" s="2" customFormat="1" ht="21.75" customHeight="1">
      <c r="A163" s="35"/>
      <c r="B163" s="36"/>
      <c r="C163" s="212" t="s">
        <v>268</v>
      </c>
      <c r="D163" s="212" t="s">
        <v>121</v>
      </c>
      <c r="E163" s="213" t="s">
        <v>269</v>
      </c>
      <c r="F163" s="214" t="s">
        <v>270</v>
      </c>
      <c r="G163" s="215" t="s">
        <v>271</v>
      </c>
      <c r="H163" s="216">
        <v>18.419</v>
      </c>
      <c r="I163" s="217"/>
      <c r="J163" s="218">
        <f>ROUND(I163*H163,2)</f>
        <v>0</v>
      </c>
      <c r="K163" s="219"/>
      <c r="L163" s="41"/>
      <c r="M163" s="220" t="s">
        <v>1</v>
      </c>
      <c r="N163" s="221" t="s">
        <v>44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125</v>
      </c>
      <c r="AT163" s="224" t="s">
        <v>121</v>
      </c>
      <c r="AU163" s="224" t="s">
        <v>88</v>
      </c>
      <c r="AY163" s="14" t="s">
        <v>119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86</v>
      </c>
      <c r="BK163" s="225">
        <f>ROUND(I163*H163,2)</f>
        <v>0</v>
      </c>
      <c r="BL163" s="14" t="s">
        <v>125</v>
      </c>
      <c r="BM163" s="224" t="s">
        <v>272</v>
      </c>
    </row>
    <row r="164" s="12" customFormat="1" ht="22.8" customHeight="1">
      <c r="A164" s="12"/>
      <c r="B164" s="196"/>
      <c r="C164" s="197"/>
      <c r="D164" s="198" t="s">
        <v>78</v>
      </c>
      <c r="E164" s="210" t="s">
        <v>273</v>
      </c>
      <c r="F164" s="210" t="s">
        <v>274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SUM(P165:P170)</f>
        <v>0</v>
      </c>
      <c r="Q164" s="204"/>
      <c r="R164" s="205">
        <f>SUM(R165:R170)</f>
        <v>0</v>
      </c>
      <c r="S164" s="204"/>
      <c r="T164" s="206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138</v>
      </c>
      <c r="AT164" s="208" t="s">
        <v>78</v>
      </c>
      <c r="AU164" s="208" t="s">
        <v>86</v>
      </c>
      <c r="AY164" s="207" t="s">
        <v>119</v>
      </c>
      <c r="BK164" s="209">
        <f>SUM(BK165:BK170)</f>
        <v>0</v>
      </c>
    </row>
    <row r="165" s="2" customFormat="1" ht="16.5" customHeight="1">
      <c r="A165" s="35"/>
      <c r="B165" s="36"/>
      <c r="C165" s="212" t="s">
        <v>275</v>
      </c>
      <c r="D165" s="212" t="s">
        <v>121</v>
      </c>
      <c r="E165" s="213" t="s">
        <v>79</v>
      </c>
      <c r="F165" s="214" t="s">
        <v>276</v>
      </c>
      <c r="G165" s="215" t="s">
        <v>168</v>
      </c>
      <c r="H165" s="216">
        <v>1</v>
      </c>
      <c r="I165" s="217"/>
      <c r="J165" s="218">
        <f>ROUND(I165*H165,2)</f>
        <v>0</v>
      </c>
      <c r="K165" s="219"/>
      <c r="L165" s="41"/>
      <c r="M165" s="220" t="s">
        <v>1</v>
      </c>
      <c r="N165" s="221" t="s">
        <v>44</v>
      </c>
      <c r="O165" s="88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125</v>
      </c>
      <c r="AT165" s="224" t="s">
        <v>121</v>
      </c>
      <c r="AU165" s="224" t="s">
        <v>88</v>
      </c>
      <c r="AY165" s="14" t="s">
        <v>119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86</v>
      </c>
      <c r="BK165" s="225">
        <f>ROUND(I165*H165,2)</f>
        <v>0</v>
      </c>
      <c r="BL165" s="14" t="s">
        <v>125</v>
      </c>
      <c r="BM165" s="224" t="s">
        <v>277</v>
      </c>
    </row>
    <row r="166" s="2" customFormat="1" ht="16.5" customHeight="1">
      <c r="A166" s="35"/>
      <c r="B166" s="36"/>
      <c r="C166" s="212" t="s">
        <v>278</v>
      </c>
      <c r="D166" s="212" t="s">
        <v>121</v>
      </c>
      <c r="E166" s="213" t="s">
        <v>86</v>
      </c>
      <c r="F166" s="214" t="s">
        <v>279</v>
      </c>
      <c r="G166" s="215" t="s">
        <v>280</v>
      </c>
      <c r="H166" s="216">
        <v>1</v>
      </c>
      <c r="I166" s="217"/>
      <c r="J166" s="218">
        <f>ROUND(I166*H166,2)</f>
        <v>0</v>
      </c>
      <c r="K166" s="219"/>
      <c r="L166" s="41"/>
      <c r="M166" s="220" t="s">
        <v>1</v>
      </c>
      <c r="N166" s="221" t="s">
        <v>44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125</v>
      </c>
      <c r="AT166" s="224" t="s">
        <v>121</v>
      </c>
      <c r="AU166" s="224" t="s">
        <v>88</v>
      </c>
      <c r="AY166" s="14" t="s">
        <v>119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86</v>
      </c>
      <c r="BK166" s="225">
        <f>ROUND(I166*H166,2)</f>
        <v>0</v>
      </c>
      <c r="BL166" s="14" t="s">
        <v>125</v>
      </c>
      <c r="BM166" s="224" t="s">
        <v>281</v>
      </c>
    </row>
    <row r="167" s="2" customFormat="1" ht="16.5" customHeight="1">
      <c r="A167" s="35"/>
      <c r="B167" s="36"/>
      <c r="C167" s="212" t="s">
        <v>282</v>
      </c>
      <c r="D167" s="212" t="s">
        <v>121</v>
      </c>
      <c r="E167" s="213" t="s">
        <v>88</v>
      </c>
      <c r="F167" s="214" t="s">
        <v>283</v>
      </c>
      <c r="G167" s="215" t="s">
        <v>168</v>
      </c>
      <c r="H167" s="216">
        <v>1</v>
      </c>
      <c r="I167" s="217"/>
      <c r="J167" s="218">
        <f>ROUND(I167*H167,2)</f>
        <v>0</v>
      </c>
      <c r="K167" s="219"/>
      <c r="L167" s="41"/>
      <c r="M167" s="220" t="s">
        <v>1</v>
      </c>
      <c r="N167" s="221" t="s">
        <v>44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125</v>
      </c>
      <c r="AT167" s="224" t="s">
        <v>121</v>
      </c>
      <c r="AU167" s="224" t="s">
        <v>88</v>
      </c>
      <c r="AY167" s="14" t="s">
        <v>119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86</v>
      </c>
      <c r="BK167" s="225">
        <f>ROUND(I167*H167,2)</f>
        <v>0</v>
      </c>
      <c r="BL167" s="14" t="s">
        <v>125</v>
      </c>
      <c r="BM167" s="224" t="s">
        <v>284</v>
      </c>
    </row>
    <row r="168" s="2" customFormat="1" ht="16.5" customHeight="1">
      <c r="A168" s="35"/>
      <c r="B168" s="36"/>
      <c r="C168" s="212" t="s">
        <v>285</v>
      </c>
      <c r="D168" s="212" t="s">
        <v>121</v>
      </c>
      <c r="E168" s="213" t="s">
        <v>130</v>
      </c>
      <c r="F168" s="214" t="s">
        <v>286</v>
      </c>
      <c r="G168" s="215" t="s">
        <v>168</v>
      </c>
      <c r="H168" s="216">
        <v>1</v>
      </c>
      <c r="I168" s="217"/>
      <c r="J168" s="218">
        <f>ROUND(I168*H168,2)</f>
        <v>0</v>
      </c>
      <c r="K168" s="219"/>
      <c r="L168" s="41"/>
      <c r="M168" s="220" t="s">
        <v>1</v>
      </c>
      <c r="N168" s="221" t="s">
        <v>44</v>
      </c>
      <c r="O168" s="88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125</v>
      </c>
      <c r="AT168" s="224" t="s">
        <v>121</v>
      </c>
      <c r="AU168" s="224" t="s">
        <v>88</v>
      </c>
      <c r="AY168" s="14" t="s">
        <v>119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86</v>
      </c>
      <c r="BK168" s="225">
        <f>ROUND(I168*H168,2)</f>
        <v>0</v>
      </c>
      <c r="BL168" s="14" t="s">
        <v>125</v>
      </c>
      <c r="BM168" s="224" t="s">
        <v>287</v>
      </c>
    </row>
    <row r="169" s="2" customFormat="1" ht="16.5" customHeight="1">
      <c r="A169" s="35"/>
      <c r="B169" s="36"/>
      <c r="C169" s="212" t="s">
        <v>288</v>
      </c>
      <c r="D169" s="212" t="s">
        <v>121</v>
      </c>
      <c r="E169" s="213" t="s">
        <v>125</v>
      </c>
      <c r="F169" s="214" t="s">
        <v>289</v>
      </c>
      <c r="G169" s="215" t="s">
        <v>168</v>
      </c>
      <c r="H169" s="216">
        <v>1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44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125</v>
      </c>
      <c r="AT169" s="224" t="s">
        <v>121</v>
      </c>
      <c r="AU169" s="224" t="s">
        <v>88</v>
      </c>
      <c r="AY169" s="14" t="s">
        <v>119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86</v>
      </c>
      <c r="BK169" s="225">
        <f>ROUND(I169*H169,2)</f>
        <v>0</v>
      </c>
      <c r="BL169" s="14" t="s">
        <v>125</v>
      </c>
      <c r="BM169" s="224" t="s">
        <v>290</v>
      </c>
    </row>
    <row r="170" s="2" customFormat="1" ht="16.5" customHeight="1">
      <c r="A170" s="35"/>
      <c r="B170" s="36"/>
      <c r="C170" s="212" t="s">
        <v>291</v>
      </c>
      <c r="D170" s="212" t="s">
        <v>121</v>
      </c>
      <c r="E170" s="213" t="s">
        <v>138</v>
      </c>
      <c r="F170" s="214" t="s">
        <v>292</v>
      </c>
      <c r="G170" s="215" t="s">
        <v>168</v>
      </c>
      <c r="H170" s="216">
        <v>1</v>
      </c>
      <c r="I170" s="217"/>
      <c r="J170" s="218">
        <f>ROUND(I170*H170,2)</f>
        <v>0</v>
      </c>
      <c r="K170" s="219"/>
      <c r="L170" s="41"/>
      <c r="M170" s="237" t="s">
        <v>1</v>
      </c>
      <c r="N170" s="238" t="s">
        <v>44</v>
      </c>
      <c r="O170" s="239"/>
      <c r="P170" s="240">
        <f>O170*H170</f>
        <v>0</v>
      </c>
      <c r="Q170" s="240">
        <v>0</v>
      </c>
      <c r="R170" s="240">
        <f>Q170*H170</f>
        <v>0</v>
      </c>
      <c r="S170" s="240">
        <v>0</v>
      </c>
      <c r="T170" s="24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125</v>
      </c>
      <c r="AT170" s="224" t="s">
        <v>121</v>
      </c>
      <c r="AU170" s="224" t="s">
        <v>88</v>
      </c>
      <c r="AY170" s="14" t="s">
        <v>119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86</v>
      </c>
      <c r="BK170" s="225">
        <f>ROUND(I170*H170,2)</f>
        <v>0</v>
      </c>
      <c r="BL170" s="14" t="s">
        <v>125</v>
      </c>
      <c r="BM170" s="224" t="s">
        <v>293</v>
      </c>
    </row>
    <row r="171" s="2" customFormat="1" ht="6.96" customHeight="1">
      <c r="A171" s="35"/>
      <c r="B171" s="63"/>
      <c r="C171" s="64"/>
      <c r="D171" s="64"/>
      <c r="E171" s="64"/>
      <c r="F171" s="64"/>
      <c r="G171" s="64"/>
      <c r="H171" s="64"/>
      <c r="I171" s="64"/>
      <c r="J171" s="64"/>
      <c r="K171" s="64"/>
      <c r="L171" s="41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sheet="1" autoFilter="0" formatColumns="0" formatRows="0" objects="1" scenarios="1" spinCount="100000" saltValue="y3ohZpVjc0poH7N5qQnObBSucdAm2mXo7iGyH+cBI343hdbarD2FqAhMI0tKLiRIVcFf3PRTFG3HG7+3WKvNNg==" hashValue="UrR6m294IB7ldjhyflsgHCSK+5FRTE8/zcRJv8IKblN0u62pjLyE/QjXQQ6eBk2xQ9Nw7oOUxw5iWirM4bd48Q==" algorithmName="SHA-512" password="CC35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JAN-PC\Jan Míka</dc:creator>
  <cp:lastModifiedBy>JAN-PC\Jan Míka</cp:lastModifiedBy>
  <dcterms:created xsi:type="dcterms:W3CDTF">2021-01-08T15:16:26Z</dcterms:created>
  <dcterms:modified xsi:type="dcterms:W3CDTF">2021-01-08T15:16:28Z</dcterms:modified>
</cp:coreProperties>
</file>